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T:\Abt. Kundenbetreuung\KB Beiträge\1_AHV\03.00_Hilfsmittel für Berechnungen_Absenzenlisten\Absenzen\Absenzentschädigungen 2025\"/>
    </mc:Choice>
  </mc:AlternateContent>
  <xr:revisionPtr revIDLastSave="0" documentId="13_ncr:1_{384C0CB5-A3A6-459A-A44E-ACCDA1BCDF16}" xr6:coauthVersionLast="47" xr6:coauthVersionMax="47" xr10:uidLastSave="{00000000-0000-0000-0000-000000000000}"/>
  <workbookProtection workbookAlgorithmName="SHA-512" workbookHashValue="3OkE70LecAKkHe03/pei0z8lbX2S15WepWgveSYBGHWtwdhLNA5B6Z3TAYwGy2ZAWKooJI178xZFvW9U5oHeuw==" workbookSaltValue="1DCFptDLDuz2XqY1c3zSgQ==" workbookSpinCount="100000" lockStructure="1"/>
  <bookViews>
    <workbookView xWindow="28680" yWindow="-120" windowWidth="29040" windowHeight="15840" xr2:uid="{00000000-000D-0000-FFFF-FFFF00000000}"/>
  </bookViews>
  <sheets>
    <sheet name="Absenzentschädigung 2025-I" sheetId="2" r:id="rId1"/>
  </sheets>
  <definedNames>
    <definedName name="_xlnm.Print_Area" localSheetId="0">'Absenzentschädigung 2025-I'!$A$1:$N$39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2" l="1"/>
  <c r="P5" i="2" s="1"/>
  <c r="G5" i="2"/>
  <c r="E5" i="2"/>
  <c r="M8" i="2" l="1"/>
  <c r="M6" i="2"/>
  <c r="M7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G6" i="2" l="1"/>
  <c r="E6" i="2"/>
  <c r="R5" i="2" l="1"/>
  <c r="P6" i="2"/>
  <c r="Q5" i="2" l="1"/>
  <c r="N5" i="2" s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R6" i="2" l="1"/>
  <c r="Q6" i="2" s="1"/>
  <c r="R35" i="2" l="1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N6" i="2" l="1"/>
  <c r="G7" i="2"/>
  <c r="P7" i="2"/>
  <c r="G8" i="2"/>
  <c r="P8" i="2"/>
  <c r="G9" i="2"/>
  <c r="P9" i="2"/>
  <c r="Q9" i="2" s="1"/>
  <c r="N9" i="2" s="1"/>
  <c r="G10" i="2"/>
  <c r="P10" i="2"/>
  <c r="Q10" i="2" s="1"/>
  <c r="N10" i="2" s="1"/>
  <c r="G11" i="2"/>
  <c r="P11" i="2"/>
  <c r="Q11" i="2" s="1"/>
  <c r="N11" i="2" s="1"/>
  <c r="G12" i="2"/>
  <c r="P12" i="2"/>
  <c r="Q12" i="2" s="1"/>
  <c r="N12" i="2" s="1"/>
  <c r="G13" i="2"/>
  <c r="P13" i="2"/>
  <c r="Q13" i="2" s="1"/>
  <c r="N13" i="2" s="1"/>
  <c r="G14" i="2"/>
  <c r="P14" i="2"/>
  <c r="Q14" i="2" s="1"/>
  <c r="N14" i="2" s="1"/>
  <c r="G15" i="2"/>
  <c r="P15" i="2"/>
  <c r="Q15" i="2" s="1"/>
  <c r="N15" i="2" s="1"/>
  <c r="G16" i="2"/>
  <c r="P16" i="2"/>
  <c r="Q16" i="2" s="1"/>
  <c r="N16" i="2" s="1"/>
  <c r="G17" i="2"/>
  <c r="P17" i="2"/>
  <c r="Q17" i="2" s="1"/>
  <c r="N17" i="2" s="1"/>
  <c r="G18" i="2"/>
  <c r="P18" i="2"/>
  <c r="Q18" i="2" s="1"/>
  <c r="N18" i="2" s="1"/>
  <c r="G19" i="2"/>
  <c r="P19" i="2"/>
  <c r="Q19" i="2" s="1"/>
  <c r="N19" i="2" s="1"/>
  <c r="G20" i="2"/>
  <c r="P20" i="2"/>
  <c r="Q20" i="2" s="1"/>
  <c r="N20" i="2" s="1"/>
  <c r="G21" i="2"/>
  <c r="P21" i="2"/>
  <c r="Q21" i="2" s="1"/>
  <c r="N21" i="2" s="1"/>
  <c r="G22" i="2"/>
  <c r="P22" i="2"/>
  <c r="Q22" i="2" s="1"/>
  <c r="N22" i="2" s="1"/>
  <c r="G23" i="2"/>
  <c r="P23" i="2"/>
  <c r="Q23" i="2" s="1"/>
  <c r="N23" i="2" s="1"/>
  <c r="G24" i="2"/>
  <c r="P24" i="2"/>
  <c r="Q24" i="2" s="1"/>
  <c r="N24" i="2" s="1"/>
  <c r="G25" i="2"/>
  <c r="P25" i="2"/>
  <c r="Q25" i="2" s="1"/>
  <c r="N25" i="2" s="1"/>
  <c r="G26" i="2"/>
  <c r="P26" i="2"/>
  <c r="Q26" i="2" s="1"/>
  <c r="N26" i="2" s="1"/>
  <c r="G27" i="2"/>
  <c r="P27" i="2"/>
  <c r="Q27" i="2" s="1"/>
  <c r="N27" i="2" s="1"/>
  <c r="G28" i="2"/>
  <c r="P28" i="2"/>
  <c r="Q28" i="2" s="1"/>
  <c r="N28" i="2" s="1"/>
  <c r="G29" i="2"/>
  <c r="P29" i="2"/>
  <c r="Q29" i="2" s="1"/>
  <c r="N29" i="2" s="1"/>
  <c r="G30" i="2"/>
  <c r="P30" i="2"/>
  <c r="Q30" i="2" s="1"/>
  <c r="N30" i="2" s="1"/>
  <c r="G31" i="2"/>
  <c r="P31" i="2"/>
  <c r="Q31" i="2" s="1"/>
  <c r="N31" i="2" s="1"/>
  <c r="G32" i="2"/>
  <c r="P32" i="2"/>
  <c r="Q32" i="2" s="1"/>
  <c r="N32" i="2" s="1"/>
  <c r="G33" i="2"/>
  <c r="P33" i="2"/>
  <c r="Q33" i="2" s="1"/>
  <c r="N33" i="2" s="1"/>
  <c r="G34" i="2"/>
  <c r="P34" i="2"/>
  <c r="Q34" i="2" s="1"/>
  <c r="N34" i="2" s="1"/>
  <c r="G35" i="2"/>
  <c r="P35" i="2"/>
  <c r="Q35" i="2" l="1"/>
  <c r="N35" i="2" s="1"/>
  <c r="Q8" i="2"/>
  <c r="N8" i="2" s="1"/>
  <c r="Q7" i="2"/>
  <c r="N7" i="2" s="1"/>
  <c r="N36" i="2" l="1"/>
</calcChain>
</file>

<file path=xl/sharedStrings.xml><?xml version="1.0" encoding="utf-8"?>
<sst xmlns="http://schemas.openxmlformats.org/spreadsheetml/2006/main" count="77" uniqueCount="68">
  <si>
    <t>x12/13</t>
  </si>
  <si>
    <t>Bonus</t>
  </si>
  <si>
    <t>AHV-pfl.</t>
  </si>
  <si>
    <t>Taglohn</t>
  </si>
  <si>
    <t>Maximal</t>
  </si>
  <si>
    <t>CHF</t>
  </si>
  <si>
    <t>Ansatz 100%</t>
  </si>
  <si>
    <t>Liste</t>
  </si>
  <si>
    <t>Bed.Form.1</t>
  </si>
  <si>
    <t>Bed.Form.2</t>
  </si>
  <si>
    <t>Samstag</t>
  </si>
  <si>
    <t>Sonntag</t>
  </si>
  <si>
    <t>muss jedes</t>
  </si>
  <si>
    <t>werden</t>
  </si>
  <si>
    <t>angepasst</t>
  </si>
  <si>
    <t>Jahr</t>
  </si>
  <si>
    <t>Achtung,</t>
  </si>
  <si>
    <t>Muster Hans</t>
  </si>
  <si>
    <t>Maximaltage</t>
  </si>
  <si>
    <t>Cognome e nome</t>
  </si>
  <si>
    <t>Data di nascita</t>
  </si>
  <si>
    <t>dei giorni</t>
  </si>
  <si>
    <t>mass.</t>
  </si>
  <si>
    <t>CCL</t>
  </si>
  <si>
    <t>Data</t>
  </si>
  <si>
    <t>Giorno</t>
  </si>
  <si>
    <t>giorni</t>
  </si>
  <si>
    <t>Salario mensile</t>
  </si>
  <si>
    <t>sal/mese</t>
  </si>
  <si>
    <t>Salario</t>
  </si>
  <si>
    <t>annuo</t>
  </si>
  <si>
    <t>Totale</t>
  </si>
  <si>
    <t>Datore di lavoro</t>
  </si>
  <si>
    <t>N° di cliente</t>
  </si>
  <si>
    <t>Luogo/data</t>
  </si>
  <si>
    <t>Firma</t>
  </si>
  <si>
    <t>Totale CHF</t>
  </si>
  <si>
    <t>Per effettuare un calcolo, devono essere compilate le colonne A-D, F, e H+I, risp. J+K!</t>
  </si>
  <si>
    <t>Nota calcolo dell'indennità per assenze giustificate in caso d'infortunio</t>
  </si>
  <si>
    <t>Catalogo delle prestazioni Spida secondo decreto dell'assemblea del consiglio di fondazione del fondo sociale.</t>
  </si>
  <si>
    <t>Il sistema di calcolo Spida per giorni di carenza SUVA (260 giorni) è stato adattato al sistema di calcolo SUVA (360 giorni - CCL).</t>
  </si>
  <si>
    <t>Nessuna differenza tra giorni lavoratori e festivi.</t>
  </si>
  <si>
    <t>indennità giornaliera mass. 100% a partire dal 2016 = CHF 570.00</t>
  </si>
  <si>
    <t>infortunio (IP+INP)</t>
  </si>
  <si>
    <t>trasloco</t>
  </si>
  <si>
    <t>matrimonio</t>
  </si>
  <si>
    <t>nascita filgia/figlio</t>
  </si>
  <si>
    <t>cura dei figli malati</t>
  </si>
  <si>
    <t>giorno d'informazione</t>
  </si>
  <si>
    <t>congedo dal servizio militare</t>
  </si>
  <si>
    <t>decesso moglie/marito</t>
  </si>
  <si>
    <t>decesso figlia/figlio</t>
  </si>
  <si>
    <t>decesso padre</t>
  </si>
  <si>
    <t>decesso madre</t>
  </si>
  <si>
    <t>decesso fratello</t>
  </si>
  <si>
    <t>decesso sorella</t>
  </si>
  <si>
    <t>decesso nonno</t>
  </si>
  <si>
    <t>decesso nonna</t>
  </si>
  <si>
    <t>decesso suocero</t>
  </si>
  <si>
    <t>decesso suocera</t>
  </si>
  <si>
    <t>decesso genero</t>
  </si>
  <si>
    <t>decesso nuora</t>
  </si>
  <si>
    <t xml:space="preserve">sal./ora </t>
  </si>
  <si>
    <t xml:space="preserve">Numero </t>
  </si>
  <si>
    <t>Salario orario</t>
  </si>
  <si>
    <t>Motivo dell'</t>
  </si>
  <si>
    <t>assenza</t>
  </si>
  <si>
    <r>
      <t xml:space="preserve">Composizione per assenze giustificate per l'anno 2025 per membri EIT.swiss </t>
    </r>
    <r>
      <rPr>
        <b/>
        <sz val="8"/>
        <rFont val="Arial"/>
        <family val="2"/>
      </rPr>
      <t>(Versione SUVA 30/360 - vedi indicazione sottostante)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</si>
</sst>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1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i/>
      <sz val="8"/>
      <color indexed="55"/>
      <name val="Arial"/>
      <family val="2"/>
    </font>
    <font>
      <b/>
      <u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4" fontId="2" fillId="0" borderId="0" xfId="0" applyNumberFormat="1" applyFont="1"/>
    <xf numFmtId="0" fontId="2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4" fontId="4" fillId="2" borderId="2" xfId="0" applyNumberFormat="1" applyFont="1" applyFill="1" applyBorder="1"/>
    <xf numFmtId="4" fontId="4" fillId="2" borderId="2" xfId="0" applyNumberFormat="1" applyFont="1" applyFill="1" applyBorder="1" applyAlignment="1">
      <alignment horizontal="right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3" xfId="0" applyNumberFormat="1" applyFont="1" applyBorder="1" applyAlignment="1" applyProtection="1">
      <alignment horizontal="center"/>
      <protection locked="0"/>
    </xf>
    <xf numFmtId="4" fontId="2" fillId="0" borderId="3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4" fontId="2" fillId="0" borderId="4" xfId="0" applyNumberFormat="1" applyFont="1" applyBorder="1" applyProtection="1"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4" fillId="2" borderId="5" xfId="0" applyFont="1" applyFill="1" applyBorder="1"/>
    <xf numFmtId="0" fontId="2" fillId="2" borderId="2" xfId="0" applyFont="1" applyFill="1" applyBorder="1"/>
    <xf numFmtId="0" fontId="2" fillId="3" borderId="5" xfId="0" applyFont="1" applyFill="1" applyBorder="1"/>
    <xf numFmtId="0" fontId="2" fillId="0" borderId="6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7" xfId="0" applyFont="1" applyBorder="1"/>
    <xf numFmtId="164" fontId="2" fillId="0" borderId="6" xfId="0" applyNumberFormat="1" applyFont="1" applyBorder="1"/>
    <xf numFmtId="164" fontId="2" fillId="0" borderId="2" xfId="0" applyNumberFormat="1" applyFont="1" applyBorder="1"/>
    <xf numFmtId="0" fontId="2" fillId="3" borderId="5" xfId="0" applyFont="1" applyFill="1" applyBorder="1" applyAlignment="1">
      <alignment horizontal="right"/>
    </xf>
    <xf numFmtId="4" fontId="2" fillId="0" borderId="6" xfId="0" applyNumberFormat="1" applyFont="1" applyBorder="1"/>
    <xf numFmtId="4" fontId="2" fillId="0" borderId="5" xfId="0" applyNumberFormat="1" applyFont="1" applyBorder="1"/>
    <xf numFmtId="4" fontId="2" fillId="0" borderId="6" xfId="0" applyNumberFormat="1" applyFont="1" applyBorder="1" applyAlignment="1">
      <alignment horizontal="left"/>
    </xf>
    <xf numFmtId="4" fontId="2" fillId="0" borderId="5" xfId="0" applyNumberFormat="1" applyFont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14" fontId="2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2" borderId="8" xfId="0" applyFont="1" applyFill="1" applyBorder="1" applyAlignment="1">
      <alignment horizontal="center"/>
    </xf>
    <xf numFmtId="3" fontId="2" fillId="0" borderId="9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4" fillId="2" borderId="11" xfId="0" applyFont="1" applyFill="1" applyBorder="1" applyAlignment="1">
      <alignment horizontal="right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0" fontId="4" fillId="2" borderId="8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right"/>
    </xf>
    <xf numFmtId="2" fontId="2" fillId="0" borderId="1" xfId="0" applyNumberFormat="1" applyFont="1" applyBorder="1"/>
    <xf numFmtId="2" fontId="2" fillId="0" borderId="6" xfId="0" applyNumberFormat="1" applyFont="1" applyBorder="1"/>
    <xf numFmtId="14" fontId="2" fillId="0" borderId="14" xfId="0" applyNumberFormat="1" applyFont="1" applyBorder="1" applyAlignment="1" applyProtection="1">
      <alignment horizontal="center"/>
      <protection locked="0"/>
    </xf>
    <xf numFmtId="2" fontId="2" fillId="0" borderId="7" xfId="0" applyNumberFormat="1" applyFont="1" applyBorder="1"/>
    <xf numFmtId="2" fontId="2" fillId="0" borderId="0" xfId="0" applyNumberFormat="1" applyFont="1"/>
    <xf numFmtId="4" fontId="2" fillId="0" borderId="9" xfId="0" applyNumberFormat="1" applyFont="1" applyBorder="1" applyAlignment="1" applyProtection="1">
      <alignment horizontal="right"/>
      <protection locked="0"/>
    </xf>
    <xf numFmtId="4" fontId="2" fillId="0" borderId="15" xfId="0" applyNumberFormat="1" applyFont="1" applyBorder="1" applyAlignment="1" applyProtection="1">
      <alignment horizontal="right"/>
      <protection locked="0"/>
    </xf>
    <xf numFmtId="0" fontId="2" fillId="0" borderId="0" xfId="0" quotePrefix="1" applyFont="1"/>
    <xf numFmtId="0" fontId="6" fillId="0" borderId="0" xfId="0" applyFont="1"/>
    <xf numFmtId="0" fontId="5" fillId="5" borderId="0" xfId="0" applyFont="1" applyFill="1"/>
    <xf numFmtId="4" fontId="2" fillId="0" borderId="12" xfId="0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right"/>
    </xf>
    <xf numFmtId="0" fontId="7" fillId="0" borderId="0" xfId="0" applyFont="1"/>
    <xf numFmtId="0" fontId="1" fillId="3" borderId="21" xfId="0" applyFont="1" applyFill="1" applyBorder="1"/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4" fontId="3" fillId="3" borderId="7" xfId="0" applyNumberFormat="1" applyFont="1" applyFill="1" applyBorder="1" applyAlignment="1">
      <alignment horizontal="right"/>
    </xf>
    <xf numFmtId="14" fontId="2" fillId="3" borderId="22" xfId="0" applyNumberFormat="1" applyFont="1" applyFill="1" applyBorder="1" applyAlignment="1">
      <alignment horizontal="right"/>
    </xf>
    <xf numFmtId="0" fontId="10" fillId="0" borderId="0" xfId="0" applyFont="1"/>
    <xf numFmtId="0" fontId="9" fillId="3" borderId="0" xfId="0" applyFont="1" applyFill="1"/>
    <xf numFmtId="0" fontId="2" fillId="3" borderId="0" xfId="0" applyFont="1" applyFill="1"/>
    <xf numFmtId="2" fontId="2" fillId="0" borderId="5" xfId="0" applyNumberFormat="1" applyFont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4" fontId="2" fillId="2" borderId="3" xfId="0" applyNumberFormat="1" applyFont="1" applyFill="1" applyBorder="1" applyAlignment="1" applyProtection="1">
      <alignment horizontal="left"/>
      <protection hidden="1"/>
    </xf>
    <xf numFmtId="4" fontId="2" fillId="2" borderId="3" xfId="0" applyNumberFormat="1" applyFont="1" applyFill="1" applyBorder="1" applyProtection="1">
      <protection hidden="1"/>
    </xf>
    <xf numFmtId="0" fontId="4" fillId="7" borderId="2" xfId="0" applyFont="1" applyFill="1" applyBorder="1" applyAlignment="1">
      <alignment horizontal="center" wrapText="1"/>
    </xf>
    <xf numFmtId="0" fontId="2" fillId="7" borderId="3" xfId="0" applyFont="1" applyFill="1" applyBorder="1" applyAlignment="1" applyProtection="1">
      <alignment horizontal="center"/>
      <protection hidden="1"/>
    </xf>
    <xf numFmtId="0" fontId="2" fillId="7" borderId="4" xfId="0" applyFont="1" applyFill="1" applyBorder="1" applyAlignment="1" applyProtection="1">
      <alignment horizontal="center"/>
      <protection hidden="1"/>
    </xf>
    <xf numFmtId="0" fontId="1" fillId="3" borderId="7" xfId="0" applyFont="1" applyFill="1" applyBorder="1"/>
    <xf numFmtId="14" fontId="2" fillId="0" borderId="3" xfId="0" applyNumberFormat="1" applyFont="1" applyBorder="1" applyProtection="1">
      <protection locked="0"/>
    </xf>
    <xf numFmtId="14" fontId="2" fillId="0" borderId="4" xfId="0" applyNumberFormat="1" applyFont="1" applyBorder="1" applyProtection="1">
      <protection locked="0"/>
    </xf>
    <xf numFmtId="14" fontId="2" fillId="0" borderId="0" xfId="0" applyNumberFormat="1" applyFont="1"/>
    <xf numFmtId="0" fontId="4" fillId="2" borderId="1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left"/>
    </xf>
    <xf numFmtId="0" fontId="8" fillId="6" borderId="16" xfId="0" applyFont="1" applyFill="1" applyBorder="1"/>
    <xf numFmtId="14" fontId="8" fillId="6" borderId="16" xfId="0" applyNumberFormat="1" applyFont="1" applyFill="1" applyBorder="1"/>
    <xf numFmtId="0" fontId="8" fillId="6" borderId="16" xfId="0" applyFont="1" applyFill="1" applyBorder="1" applyAlignment="1">
      <alignment horizontal="center"/>
    </xf>
    <xf numFmtId="14" fontId="8" fillId="6" borderId="16" xfId="0" applyNumberFormat="1" applyFont="1" applyFill="1" applyBorder="1" applyAlignment="1">
      <alignment horizontal="center"/>
    </xf>
    <xf numFmtId="4" fontId="8" fillId="6" borderId="17" xfId="0" applyNumberFormat="1" applyFont="1" applyFill="1" applyBorder="1" applyAlignment="1">
      <alignment horizontal="right"/>
    </xf>
    <xf numFmtId="4" fontId="8" fillId="6" borderId="18" xfId="0" applyNumberFormat="1" applyFont="1" applyFill="1" applyBorder="1" applyAlignment="1">
      <alignment horizontal="right"/>
    </xf>
    <xf numFmtId="4" fontId="8" fillId="6" borderId="19" xfId="0" applyNumberFormat="1" applyFont="1" applyFill="1" applyBorder="1"/>
    <xf numFmtId="3" fontId="8" fillId="6" borderId="20" xfId="0" applyNumberFormat="1" applyFont="1" applyFill="1" applyBorder="1" applyAlignment="1">
      <alignment horizontal="center"/>
    </xf>
    <xf numFmtId="4" fontId="8" fillId="6" borderId="16" xfId="0" applyNumberFormat="1" applyFont="1" applyFill="1" applyBorder="1"/>
    <xf numFmtId="0" fontId="4" fillId="2" borderId="23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14" fontId="2" fillId="0" borderId="24" xfId="0" applyNumberFormat="1" applyFont="1" applyBorder="1" applyAlignment="1" applyProtection="1">
      <alignment horizontal="left" vertical="center" wrapText="1"/>
      <protection locked="0"/>
    </xf>
    <xf numFmtId="14" fontId="2" fillId="0" borderId="25" xfId="0" applyNumberFormat="1" applyFont="1" applyBorder="1" applyAlignment="1" applyProtection="1">
      <alignment horizontal="left" vertical="center" wrapText="1"/>
      <protection locked="0"/>
    </xf>
    <xf numFmtId="14" fontId="0" fillId="0" borderId="25" xfId="0" applyNumberFormat="1" applyBorder="1" applyAlignment="1" applyProtection="1">
      <alignment horizontal="left" vertical="center" wrapText="1"/>
      <protection locked="0"/>
    </xf>
    <xf numFmtId="0" fontId="4" fillId="2" borderId="24" xfId="0" applyFont="1" applyFill="1" applyBorder="1"/>
    <xf numFmtId="0" fontId="4" fillId="2" borderId="25" xfId="0" applyFont="1" applyFill="1" applyBorder="1"/>
    <xf numFmtId="0" fontId="0" fillId="0" borderId="25" xfId="0" applyBorder="1"/>
    <xf numFmtId="0" fontId="3" fillId="2" borderId="21" xfId="0" applyFont="1" applyFill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4" fontId="3" fillId="2" borderId="22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14" fontId="8" fillId="6" borderId="3" xfId="0" applyNumberFormat="1" applyFont="1" applyFill="1" applyBorder="1" applyAlignment="1">
      <alignment horizontal="left"/>
    </xf>
  </cellXfs>
  <cellStyles count="1">
    <cellStyle name="Standard" xfId="0" builtinId="0"/>
  </cellStyles>
  <dxfs count="8">
    <dxf>
      <fill>
        <patternFill>
          <bgColor theme="9" tint="0.79998168889431442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0</xdr:row>
      <xdr:rowOff>114300</xdr:rowOff>
    </xdr:from>
    <xdr:to>
      <xdr:col>14</xdr:col>
      <xdr:colOff>26376</xdr:colOff>
      <xdr:row>0</xdr:row>
      <xdr:rowOff>714375</xdr:rowOff>
    </xdr:to>
    <xdr:pic>
      <xdr:nvPicPr>
        <xdr:cNvPr id="2121" name="Picture 3" descr="C:\Dokumente und Einstellungen\maw\Desktop\SpidaLogo.jpg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14300"/>
          <a:ext cx="13906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3"/>
  <sheetViews>
    <sheetView showGridLines="0" showZeros="0" tabSelected="1" zoomScaleNormal="100" workbookViewId="0">
      <selection activeCell="V13" sqref="V13"/>
    </sheetView>
  </sheetViews>
  <sheetFormatPr baseColWidth="10" defaultColWidth="11.42578125" defaultRowHeight="12.75" x14ac:dyDescent="0.2"/>
  <cols>
    <col min="1" max="1" width="18.7109375" style="2" customWidth="1"/>
    <col min="2" max="2" width="9.85546875" style="2" customWidth="1"/>
    <col min="3" max="3" width="13.7109375" style="2" customWidth="1"/>
    <col min="4" max="4" width="8.140625" style="2" customWidth="1"/>
    <col min="5" max="5" width="6.140625" style="2" customWidth="1"/>
    <col min="6" max="6" width="10.140625" style="2" customWidth="1"/>
    <col min="7" max="7" width="9.7109375" style="2" customWidth="1"/>
    <col min="8" max="8" width="7" style="2" customWidth="1"/>
    <col min="9" max="9" width="4.85546875" style="2" customWidth="1"/>
    <col min="10" max="10" width="8.7109375" style="2" customWidth="1"/>
    <col min="11" max="11" width="6.7109375" style="2" customWidth="1"/>
    <col min="12" max="12" width="8.140625" style="2" customWidth="1"/>
    <col min="13" max="13" width="10.85546875" style="2" customWidth="1"/>
    <col min="14" max="14" width="9.5703125" style="2" customWidth="1"/>
    <col min="15" max="15" width="10.7109375" style="2" customWidth="1"/>
    <col min="16" max="18" width="11.42578125" style="2" hidden="1" customWidth="1"/>
    <col min="19" max="20" width="11.42578125" style="2" customWidth="1"/>
    <col min="21" max="16384" width="11.42578125" style="2"/>
  </cols>
  <sheetData>
    <row r="1" spans="1:18" ht="69.95" customHeight="1" x14ac:dyDescent="0.2">
      <c r="F1" s="58"/>
    </row>
    <row r="2" spans="1:18" ht="18" x14ac:dyDescent="0.25">
      <c r="A2" s="65" t="s">
        <v>67</v>
      </c>
      <c r="B2" s="82"/>
      <c r="C2" s="66"/>
      <c r="D2" s="67"/>
      <c r="E2" s="67"/>
      <c r="F2" s="67"/>
      <c r="G2" s="68"/>
      <c r="H2" s="68"/>
      <c r="I2" s="68"/>
      <c r="J2" s="66"/>
      <c r="K2" s="66"/>
      <c r="L2" s="69"/>
      <c r="M2" s="67"/>
      <c r="N2" s="70"/>
      <c r="O2" s="38"/>
      <c r="P2" s="1"/>
      <c r="Q2" s="1"/>
      <c r="R2" s="1"/>
    </row>
    <row r="3" spans="1:18" ht="22.5" x14ac:dyDescent="0.2">
      <c r="A3" s="3" t="s">
        <v>19</v>
      </c>
      <c r="B3" s="86" t="s">
        <v>20</v>
      </c>
      <c r="C3" s="3" t="s">
        <v>65</v>
      </c>
      <c r="D3" s="4" t="s">
        <v>63</v>
      </c>
      <c r="E3" s="76" t="s">
        <v>22</v>
      </c>
      <c r="F3" s="4" t="s">
        <v>24</v>
      </c>
      <c r="G3" s="5" t="s">
        <v>25</v>
      </c>
      <c r="H3" s="97" t="s">
        <v>64</v>
      </c>
      <c r="I3" s="98"/>
      <c r="J3" s="97" t="s">
        <v>27</v>
      </c>
      <c r="K3" s="99"/>
      <c r="L3" s="6" t="s">
        <v>1</v>
      </c>
      <c r="M3" s="87" t="s">
        <v>29</v>
      </c>
      <c r="N3" s="7" t="s">
        <v>31</v>
      </c>
      <c r="O3" s="39"/>
      <c r="P3" s="8" t="s">
        <v>3</v>
      </c>
      <c r="Q3" s="8" t="s">
        <v>2</v>
      </c>
      <c r="R3" s="8" t="s">
        <v>4</v>
      </c>
    </row>
    <row r="4" spans="1:18" ht="21.75" customHeight="1" x14ac:dyDescent="0.2">
      <c r="A4" s="9"/>
      <c r="B4" s="9"/>
      <c r="C4" s="9" t="s">
        <v>66</v>
      </c>
      <c r="D4" s="10" t="s">
        <v>21</v>
      </c>
      <c r="E4" s="79" t="s">
        <v>23</v>
      </c>
      <c r="F4" s="10"/>
      <c r="G4" s="11"/>
      <c r="H4" s="50" t="s">
        <v>62</v>
      </c>
      <c r="I4" s="49" t="s">
        <v>26</v>
      </c>
      <c r="J4" s="46" t="s">
        <v>28</v>
      </c>
      <c r="K4" s="42" t="s">
        <v>0</v>
      </c>
      <c r="L4" s="9"/>
      <c r="M4" s="12" t="s">
        <v>30</v>
      </c>
      <c r="N4" s="13" t="s">
        <v>5</v>
      </c>
      <c r="O4" s="39"/>
      <c r="P4" s="1"/>
      <c r="Q4" s="8" t="s">
        <v>3</v>
      </c>
      <c r="R4" s="8" t="s">
        <v>6</v>
      </c>
    </row>
    <row r="5" spans="1:18" x14ac:dyDescent="0.2">
      <c r="A5" s="88" t="s">
        <v>17</v>
      </c>
      <c r="B5" s="89">
        <v>25734</v>
      </c>
      <c r="C5" s="88" t="s">
        <v>43</v>
      </c>
      <c r="D5" s="90">
        <v>3</v>
      </c>
      <c r="E5" s="90">
        <f t="shared" ref="E5:E35" si="0">IFERROR(IF(D5&gt;VLOOKUP(C5,$C$75:$D$93,2,FALSE),VLOOKUP(C5,$C$75:$D$93,2,FALSE),D5),"")</f>
        <v>3</v>
      </c>
      <c r="F5" s="91">
        <v>45814</v>
      </c>
      <c r="G5" s="116" t="str">
        <f>IF(F5&lt;&gt;"",TEXT(F5,"tttt"),"")</f>
        <v>Freitag</v>
      </c>
      <c r="H5" s="92"/>
      <c r="I5" s="93"/>
      <c r="J5" s="94">
        <v>5000</v>
      </c>
      <c r="K5" s="95">
        <v>13</v>
      </c>
      <c r="L5" s="96"/>
      <c r="M5" s="95">
        <f>IF(OR(A5="",B5="",C5="",D5="",F5=""),0,IF(AND(H5&gt;0,J5&gt;0),"Std.od.Mt.?",(H5*I5*260)+(J5*K5)+L5))</f>
        <v>65000</v>
      </c>
      <c r="N5" s="95">
        <f>IFERROR(Q5*E5,"")</f>
        <v>433.34999999999997</v>
      </c>
      <c r="O5" s="1"/>
      <c r="P5" s="1">
        <f>ROUND((M5/260)*2,1)/2</f>
        <v>250</v>
      </c>
      <c r="Q5" s="1">
        <f>ROUND((IF(C5="infortunio (IP+INP)",(IF(P5&gt;R5,R5,P5)*0.8)*260/360,IF(P5&gt;R5,R5,P5))*2),1)/2</f>
        <v>144.44999999999999</v>
      </c>
      <c r="R5" s="1">
        <f>IF(YEAR(F5)&lt;2016,485,570)</f>
        <v>570</v>
      </c>
    </row>
    <row r="6" spans="1:18" x14ac:dyDescent="0.2">
      <c r="A6" s="14"/>
      <c r="B6" s="83"/>
      <c r="C6" s="14"/>
      <c r="D6" s="15"/>
      <c r="E6" s="80" t="str">
        <f t="shared" si="0"/>
        <v/>
      </c>
      <c r="F6" s="16"/>
      <c r="G6" s="77" t="str">
        <f>IF(F6&lt;&gt;"",TEXT(F6,"tttt"),"")</f>
        <v/>
      </c>
      <c r="H6" s="61"/>
      <c r="I6" s="56"/>
      <c r="J6" s="47"/>
      <c r="K6" s="43"/>
      <c r="L6" s="17"/>
      <c r="M6" s="78">
        <f>IF(OR(A6="",B6="",C6="",D6="",F6=""),0,IF(AND(H6&gt;0,J6&gt;0),"Std.od.Mt.?",(H6*I6*260)+(J6*K6)+L6))</f>
        <v>0</v>
      </c>
      <c r="N6" s="78" t="str">
        <f>IFERROR(Q6*E6,"")</f>
        <v/>
      </c>
      <c r="O6" s="1"/>
      <c r="P6" s="1">
        <f>ROUND((M6/260)*2,1)/2</f>
        <v>0</v>
      </c>
      <c r="Q6" s="1">
        <f t="shared" ref="Q6:Q35" si="1">ROUND((IF(C6="infortunio (IP+INP)",(IF(P6&gt;R6,R6,P6)*0.8)*260/360,IF(P6&gt;R6,R6,P6))*2),1)/2</f>
        <v>0</v>
      </c>
      <c r="R6" s="1">
        <f>IF(YEAR(F6)&lt;2016,485,570)</f>
        <v>485</v>
      </c>
    </row>
    <row r="7" spans="1:18" x14ac:dyDescent="0.2">
      <c r="A7" s="14"/>
      <c r="B7" s="83"/>
      <c r="C7" s="14"/>
      <c r="D7" s="15"/>
      <c r="E7" s="80" t="str">
        <f t="shared" si="0"/>
        <v/>
      </c>
      <c r="F7" s="16"/>
      <c r="G7" s="77" t="str">
        <f>IF(F7&lt;&gt;"",TEXT(F7,"tttt"),"")</f>
        <v/>
      </c>
      <c r="H7" s="61"/>
      <c r="I7" s="56"/>
      <c r="J7" s="47"/>
      <c r="K7" s="43"/>
      <c r="L7" s="17"/>
      <c r="M7" s="78">
        <f t="shared" ref="M7:M35" si="2">IF(OR(A7="",B7="",C7="",D7="",F7=""),0,IF(AND(H7&gt;0,J7&gt;0),"Std.od.Mt.?",(H7*I7*260)+(J7*K7)+L7))</f>
        <v>0</v>
      </c>
      <c r="N7" s="78" t="str">
        <f t="shared" ref="N7:N35" si="3">IFERROR(Q7*E7,"")</f>
        <v/>
      </c>
      <c r="O7" s="1"/>
      <c r="P7" s="1">
        <f>ROUND((M7/260)*2,1)/2</f>
        <v>0</v>
      </c>
      <c r="Q7" s="1">
        <f t="shared" si="1"/>
        <v>0</v>
      </c>
      <c r="R7" s="1">
        <f t="shared" ref="R7:R35" si="4">IF(YEAR(F7)&lt;2016,485,570)</f>
        <v>485</v>
      </c>
    </row>
    <row r="8" spans="1:18" x14ac:dyDescent="0.2">
      <c r="A8" s="14"/>
      <c r="B8" s="83"/>
      <c r="C8" s="14"/>
      <c r="D8" s="15"/>
      <c r="E8" s="80" t="str">
        <f t="shared" si="0"/>
        <v/>
      </c>
      <c r="F8" s="16"/>
      <c r="G8" s="77" t="str">
        <f t="shared" ref="G8:G35" si="5">IF(F8&lt;&gt;"",TEXT(F8,"tttt"),"")</f>
        <v/>
      </c>
      <c r="H8" s="61"/>
      <c r="I8" s="56"/>
      <c r="J8" s="47"/>
      <c r="K8" s="43"/>
      <c r="L8" s="17"/>
      <c r="M8" s="78">
        <f>IF(OR(A8="",B8="",C8="",D8="",F8=""),0,IF(AND(H8&gt;0,J8&gt;0),"Std.od.Mt.?",(H8*I8*260)+(J8*K8)+L8))</f>
        <v>0</v>
      </c>
      <c r="N8" s="78" t="str">
        <f t="shared" si="3"/>
        <v/>
      </c>
      <c r="O8" s="1"/>
      <c r="P8" s="1">
        <f t="shared" ref="P8:P35" si="6">ROUND((M8/260)*2,1)/2</f>
        <v>0</v>
      </c>
      <c r="Q8" s="1">
        <f t="shared" si="1"/>
        <v>0</v>
      </c>
      <c r="R8" s="1">
        <f t="shared" si="4"/>
        <v>485</v>
      </c>
    </row>
    <row r="9" spans="1:18" x14ac:dyDescent="0.2">
      <c r="A9" s="14"/>
      <c r="B9" s="83"/>
      <c r="C9" s="14"/>
      <c r="D9" s="15"/>
      <c r="E9" s="80" t="str">
        <f t="shared" si="0"/>
        <v/>
      </c>
      <c r="F9" s="16"/>
      <c r="G9" s="77" t="str">
        <f t="shared" si="5"/>
        <v/>
      </c>
      <c r="H9" s="61"/>
      <c r="I9" s="56"/>
      <c r="J9" s="47"/>
      <c r="K9" s="43"/>
      <c r="L9" s="17"/>
      <c r="M9" s="78">
        <f t="shared" si="2"/>
        <v>0</v>
      </c>
      <c r="N9" s="78" t="str">
        <f t="shared" si="3"/>
        <v/>
      </c>
      <c r="O9" s="1"/>
      <c r="P9" s="1">
        <f t="shared" si="6"/>
        <v>0</v>
      </c>
      <c r="Q9" s="1">
        <f t="shared" si="1"/>
        <v>0</v>
      </c>
      <c r="R9" s="1">
        <f t="shared" si="4"/>
        <v>485</v>
      </c>
    </row>
    <row r="10" spans="1:18" x14ac:dyDescent="0.2">
      <c r="A10" s="14"/>
      <c r="B10" s="83"/>
      <c r="C10" s="14"/>
      <c r="D10" s="15"/>
      <c r="E10" s="80" t="str">
        <f t="shared" si="0"/>
        <v/>
      </c>
      <c r="F10" s="16"/>
      <c r="G10" s="77" t="str">
        <f>IF(F10&lt;&gt;"",TEXT(F10,"tttt"),"")</f>
        <v/>
      </c>
      <c r="H10" s="61"/>
      <c r="I10" s="56"/>
      <c r="J10" s="47"/>
      <c r="K10" s="43"/>
      <c r="L10" s="17"/>
      <c r="M10" s="78">
        <f t="shared" si="2"/>
        <v>0</v>
      </c>
      <c r="N10" s="78" t="str">
        <f t="shared" si="3"/>
        <v/>
      </c>
      <c r="O10" s="1"/>
      <c r="P10" s="1">
        <f t="shared" si="6"/>
        <v>0</v>
      </c>
      <c r="Q10" s="1">
        <f t="shared" si="1"/>
        <v>0</v>
      </c>
      <c r="R10" s="1">
        <f t="shared" si="4"/>
        <v>485</v>
      </c>
    </row>
    <row r="11" spans="1:18" x14ac:dyDescent="0.2">
      <c r="A11" s="14"/>
      <c r="B11" s="83"/>
      <c r="C11" s="14"/>
      <c r="D11" s="15"/>
      <c r="E11" s="80" t="str">
        <f t="shared" si="0"/>
        <v/>
      </c>
      <c r="F11" s="16"/>
      <c r="G11" s="77" t="str">
        <f t="shared" si="5"/>
        <v/>
      </c>
      <c r="H11" s="61"/>
      <c r="I11" s="56"/>
      <c r="J11" s="47"/>
      <c r="K11" s="43"/>
      <c r="L11" s="17"/>
      <c r="M11" s="78">
        <f t="shared" si="2"/>
        <v>0</v>
      </c>
      <c r="N11" s="78" t="str">
        <f t="shared" si="3"/>
        <v/>
      </c>
      <c r="O11" s="1"/>
      <c r="P11" s="1">
        <f t="shared" si="6"/>
        <v>0</v>
      </c>
      <c r="Q11" s="1">
        <f t="shared" si="1"/>
        <v>0</v>
      </c>
      <c r="R11" s="1">
        <f t="shared" si="4"/>
        <v>485</v>
      </c>
    </row>
    <row r="12" spans="1:18" x14ac:dyDescent="0.2">
      <c r="A12" s="14"/>
      <c r="B12" s="83"/>
      <c r="C12" s="14"/>
      <c r="D12" s="15"/>
      <c r="E12" s="80" t="str">
        <f t="shared" si="0"/>
        <v/>
      </c>
      <c r="F12" s="16"/>
      <c r="G12" s="77" t="str">
        <f t="shared" si="5"/>
        <v/>
      </c>
      <c r="H12" s="61"/>
      <c r="I12" s="56"/>
      <c r="J12" s="47"/>
      <c r="K12" s="43"/>
      <c r="L12" s="17"/>
      <c r="M12" s="78">
        <f t="shared" si="2"/>
        <v>0</v>
      </c>
      <c r="N12" s="78" t="str">
        <f t="shared" si="3"/>
        <v/>
      </c>
      <c r="O12" s="1"/>
      <c r="P12" s="1">
        <f t="shared" si="6"/>
        <v>0</v>
      </c>
      <c r="Q12" s="1">
        <f t="shared" si="1"/>
        <v>0</v>
      </c>
      <c r="R12" s="1">
        <f t="shared" si="4"/>
        <v>485</v>
      </c>
    </row>
    <row r="13" spans="1:18" x14ac:dyDescent="0.2">
      <c r="A13" s="14"/>
      <c r="B13" s="83"/>
      <c r="C13" s="14"/>
      <c r="D13" s="15"/>
      <c r="E13" s="80" t="str">
        <f t="shared" si="0"/>
        <v/>
      </c>
      <c r="F13" s="16"/>
      <c r="G13" s="77" t="str">
        <f t="shared" si="5"/>
        <v/>
      </c>
      <c r="H13" s="61"/>
      <c r="I13" s="56"/>
      <c r="J13" s="47"/>
      <c r="K13" s="43"/>
      <c r="L13" s="17"/>
      <c r="M13" s="78">
        <f t="shared" si="2"/>
        <v>0</v>
      </c>
      <c r="N13" s="78" t="str">
        <f t="shared" si="3"/>
        <v/>
      </c>
      <c r="O13" s="1"/>
      <c r="P13" s="1">
        <f t="shared" si="6"/>
        <v>0</v>
      </c>
      <c r="Q13" s="1">
        <f t="shared" si="1"/>
        <v>0</v>
      </c>
      <c r="R13" s="1">
        <f t="shared" si="4"/>
        <v>485</v>
      </c>
    </row>
    <row r="14" spans="1:18" x14ac:dyDescent="0.2">
      <c r="A14" s="14"/>
      <c r="B14" s="83"/>
      <c r="C14" s="14"/>
      <c r="D14" s="15"/>
      <c r="E14" s="80" t="str">
        <f t="shared" si="0"/>
        <v/>
      </c>
      <c r="F14" s="16"/>
      <c r="G14" s="77" t="str">
        <f t="shared" si="5"/>
        <v/>
      </c>
      <c r="H14" s="61"/>
      <c r="I14" s="56"/>
      <c r="J14" s="47"/>
      <c r="K14" s="43"/>
      <c r="L14" s="17"/>
      <c r="M14" s="78">
        <f t="shared" si="2"/>
        <v>0</v>
      </c>
      <c r="N14" s="78" t="str">
        <f t="shared" si="3"/>
        <v/>
      </c>
      <c r="O14" s="1"/>
      <c r="P14" s="1">
        <f t="shared" si="6"/>
        <v>0</v>
      </c>
      <c r="Q14" s="1">
        <f t="shared" si="1"/>
        <v>0</v>
      </c>
      <c r="R14" s="1">
        <f t="shared" si="4"/>
        <v>485</v>
      </c>
    </row>
    <row r="15" spans="1:18" x14ac:dyDescent="0.2">
      <c r="A15" s="14"/>
      <c r="B15" s="83"/>
      <c r="C15" s="14"/>
      <c r="D15" s="15"/>
      <c r="E15" s="80" t="str">
        <f t="shared" si="0"/>
        <v/>
      </c>
      <c r="F15" s="16"/>
      <c r="G15" s="77" t="str">
        <f t="shared" si="5"/>
        <v/>
      </c>
      <c r="H15" s="61"/>
      <c r="I15" s="56"/>
      <c r="J15" s="47"/>
      <c r="K15" s="43"/>
      <c r="L15" s="17"/>
      <c r="M15" s="78">
        <f t="shared" si="2"/>
        <v>0</v>
      </c>
      <c r="N15" s="78" t="str">
        <f t="shared" si="3"/>
        <v/>
      </c>
      <c r="O15" s="1"/>
      <c r="P15" s="1">
        <f t="shared" si="6"/>
        <v>0</v>
      </c>
      <c r="Q15" s="1">
        <f t="shared" si="1"/>
        <v>0</v>
      </c>
      <c r="R15" s="1">
        <f t="shared" si="4"/>
        <v>485</v>
      </c>
    </row>
    <row r="16" spans="1:18" x14ac:dyDescent="0.2">
      <c r="A16" s="14"/>
      <c r="B16" s="83"/>
      <c r="C16" s="14"/>
      <c r="D16" s="15"/>
      <c r="E16" s="80" t="str">
        <f t="shared" si="0"/>
        <v/>
      </c>
      <c r="F16" s="16"/>
      <c r="G16" s="77" t="str">
        <f t="shared" si="5"/>
        <v/>
      </c>
      <c r="H16" s="61"/>
      <c r="I16" s="56"/>
      <c r="J16" s="47"/>
      <c r="K16" s="43"/>
      <c r="L16" s="17"/>
      <c r="M16" s="78">
        <f t="shared" si="2"/>
        <v>0</v>
      </c>
      <c r="N16" s="78" t="str">
        <f t="shared" si="3"/>
        <v/>
      </c>
      <c r="O16" s="1"/>
      <c r="P16" s="1">
        <f t="shared" si="6"/>
        <v>0</v>
      </c>
      <c r="Q16" s="1">
        <f t="shared" si="1"/>
        <v>0</v>
      </c>
      <c r="R16" s="1">
        <f t="shared" si="4"/>
        <v>485</v>
      </c>
    </row>
    <row r="17" spans="1:18" x14ac:dyDescent="0.2">
      <c r="A17" s="14"/>
      <c r="B17" s="83"/>
      <c r="C17" s="14"/>
      <c r="D17" s="15"/>
      <c r="E17" s="80" t="str">
        <f t="shared" si="0"/>
        <v/>
      </c>
      <c r="F17" s="16"/>
      <c r="G17" s="77" t="str">
        <f t="shared" si="5"/>
        <v/>
      </c>
      <c r="H17" s="61"/>
      <c r="I17" s="56"/>
      <c r="J17" s="47"/>
      <c r="K17" s="43"/>
      <c r="L17" s="17"/>
      <c r="M17" s="78">
        <f t="shared" si="2"/>
        <v>0</v>
      </c>
      <c r="N17" s="78" t="str">
        <f t="shared" si="3"/>
        <v/>
      </c>
      <c r="O17" s="1"/>
      <c r="P17" s="1">
        <f t="shared" si="6"/>
        <v>0</v>
      </c>
      <c r="Q17" s="1">
        <f t="shared" si="1"/>
        <v>0</v>
      </c>
      <c r="R17" s="1">
        <f t="shared" si="4"/>
        <v>485</v>
      </c>
    </row>
    <row r="18" spans="1:18" x14ac:dyDescent="0.2">
      <c r="A18" s="14"/>
      <c r="B18" s="83"/>
      <c r="C18" s="14"/>
      <c r="D18" s="15"/>
      <c r="E18" s="80" t="str">
        <f t="shared" si="0"/>
        <v/>
      </c>
      <c r="F18" s="16"/>
      <c r="G18" s="77" t="str">
        <f t="shared" si="5"/>
        <v/>
      </c>
      <c r="H18" s="61"/>
      <c r="I18" s="56"/>
      <c r="J18" s="47"/>
      <c r="K18" s="44"/>
      <c r="L18" s="17"/>
      <c r="M18" s="78">
        <f t="shared" si="2"/>
        <v>0</v>
      </c>
      <c r="N18" s="78" t="str">
        <f t="shared" si="3"/>
        <v/>
      </c>
      <c r="O18" s="1"/>
      <c r="P18" s="1">
        <f t="shared" si="6"/>
        <v>0</v>
      </c>
      <c r="Q18" s="1">
        <f t="shared" si="1"/>
        <v>0</v>
      </c>
      <c r="R18" s="1">
        <f t="shared" si="4"/>
        <v>485</v>
      </c>
    </row>
    <row r="19" spans="1:18" x14ac:dyDescent="0.2">
      <c r="A19" s="14"/>
      <c r="B19" s="83"/>
      <c r="C19" s="14"/>
      <c r="D19" s="15"/>
      <c r="E19" s="80" t="str">
        <f t="shared" si="0"/>
        <v/>
      </c>
      <c r="F19" s="16"/>
      <c r="G19" s="77" t="str">
        <f t="shared" si="5"/>
        <v/>
      </c>
      <c r="H19" s="61"/>
      <c r="I19" s="56"/>
      <c r="J19" s="47"/>
      <c r="K19" s="44"/>
      <c r="L19" s="17"/>
      <c r="M19" s="78">
        <f t="shared" si="2"/>
        <v>0</v>
      </c>
      <c r="N19" s="78" t="str">
        <f t="shared" si="3"/>
        <v/>
      </c>
      <c r="O19" s="1"/>
      <c r="P19" s="1">
        <f t="shared" si="6"/>
        <v>0</v>
      </c>
      <c r="Q19" s="1">
        <f t="shared" si="1"/>
        <v>0</v>
      </c>
      <c r="R19" s="1">
        <f t="shared" si="4"/>
        <v>485</v>
      </c>
    </row>
    <row r="20" spans="1:18" x14ac:dyDescent="0.2">
      <c r="A20" s="14"/>
      <c r="B20" s="83"/>
      <c r="C20" s="14"/>
      <c r="D20" s="15"/>
      <c r="E20" s="80" t="str">
        <f t="shared" si="0"/>
        <v/>
      </c>
      <c r="F20" s="16"/>
      <c r="G20" s="77" t="str">
        <f t="shared" si="5"/>
        <v/>
      </c>
      <c r="H20" s="61"/>
      <c r="I20" s="56"/>
      <c r="J20" s="47"/>
      <c r="K20" s="44"/>
      <c r="L20" s="17"/>
      <c r="M20" s="78">
        <f t="shared" si="2"/>
        <v>0</v>
      </c>
      <c r="N20" s="78" t="str">
        <f t="shared" si="3"/>
        <v/>
      </c>
      <c r="O20" s="1"/>
      <c r="P20" s="1">
        <f t="shared" si="6"/>
        <v>0</v>
      </c>
      <c r="Q20" s="1">
        <f t="shared" si="1"/>
        <v>0</v>
      </c>
      <c r="R20" s="1">
        <f t="shared" si="4"/>
        <v>485</v>
      </c>
    </row>
    <row r="21" spans="1:18" x14ac:dyDescent="0.2">
      <c r="A21" s="14"/>
      <c r="B21" s="83"/>
      <c r="C21" s="14"/>
      <c r="D21" s="15"/>
      <c r="E21" s="80" t="str">
        <f t="shared" si="0"/>
        <v/>
      </c>
      <c r="F21" s="16"/>
      <c r="G21" s="77" t="str">
        <f t="shared" si="5"/>
        <v/>
      </c>
      <c r="H21" s="61"/>
      <c r="I21" s="56"/>
      <c r="J21" s="47"/>
      <c r="K21" s="44"/>
      <c r="L21" s="17"/>
      <c r="M21" s="78">
        <f t="shared" si="2"/>
        <v>0</v>
      </c>
      <c r="N21" s="78" t="str">
        <f t="shared" si="3"/>
        <v/>
      </c>
      <c r="O21" s="1"/>
      <c r="P21" s="1">
        <f t="shared" si="6"/>
        <v>0</v>
      </c>
      <c r="Q21" s="1">
        <f t="shared" si="1"/>
        <v>0</v>
      </c>
      <c r="R21" s="1">
        <f t="shared" si="4"/>
        <v>485</v>
      </c>
    </row>
    <row r="22" spans="1:18" x14ac:dyDescent="0.2">
      <c r="A22" s="14"/>
      <c r="B22" s="83"/>
      <c r="C22" s="14"/>
      <c r="D22" s="15"/>
      <c r="E22" s="80" t="str">
        <f t="shared" si="0"/>
        <v/>
      </c>
      <c r="F22" s="16"/>
      <c r="G22" s="77" t="str">
        <f t="shared" si="5"/>
        <v/>
      </c>
      <c r="H22" s="61"/>
      <c r="I22" s="56"/>
      <c r="J22" s="47"/>
      <c r="K22" s="44"/>
      <c r="L22" s="17"/>
      <c r="M22" s="78">
        <f t="shared" si="2"/>
        <v>0</v>
      </c>
      <c r="N22" s="78" t="str">
        <f t="shared" si="3"/>
        <v/>
      </c>
      <c r="O22" s="1"/>
      <c r="P22" s="1">
        <f t="shared" si="6"/>
        <v>0</v>
      </c>
      <c r="Q22" s="1">
        <f t="shared" si="1"/>
        <v>0</v>
      </c>
      <c r="R22" s="1">
        <f t="shared" si="4"/>
        <v>485</v>
      </c>
    </row>
    <row r="23" spans="1:18" x14ac:dyDescent="0.2">
      <c r="A23" s="14"/>
      <c r="B23" s="83"/>
      <c r="C23" s="14"/>
      <c r="D23" s="15"/>
      <c r="E23" s="80" t="str">
        <f t="shared" si="0"/>
        <v/>
      </c>
      <c r="F23" s="16"/>
      <c r="G23" s="77" t="str">
        <f t="shared" si="5"/>
        <v/>
      </c>
      <c r="H23" s="61"/>
      <c r="I23" s="56"/>
      <c r="J23" s="47"/>
      <c r="K23" s="44"/>
      <c r="L23" s="17"/>
      <c r="M23" s="78">
        <f t="shared" si="2"/>
        <v>0</v>
      </c>
      <c r="N23" s="78" t="str">
        <f t="shared" si="3"/>
        <v/>
      </c>
      <c r="O23" s="1"/>
      <c r="P23" s="1">
        <f t="shared" si="6"/>
        <v>0</v>
      </c>
      <c r="Q23" s="1">
        <f t="shared" si="1"/>
        <v>0</v>
      </c>
      <c r="R23" s="1">
        <f t="shared" si="4"/>
        <v>485</v>
      </c>
    </row>
    <row r="24" spans="1:18" x14ac:dyDescent="0.2">
      <c r="A24" s="14"/>
      <c r="B24" s="83"/>
      <c r="C24" s="14"/>
      <c r="D24" s="15"/>
      <c r="E24" s="80" t="str">
        <f t="shared" si="0"/>
        <v/>
      </c>
      <c r="F24" s="16"/>
      <c r="G24" s="77" t="str">
        <f t="shared" si="5"/>
        <v/>
      </c>
      <c r="H24" s="61"/>
      <c r="I24" s="56"/>
      <c r="J24" s="47"/>
      <c r="K24" s="44"/>
      <c r="L24" s="17"/>
      <c r="M24" s="78">
        <f t="shared" si="2"/>
        <v>0</v>
      </c>
      <c r="N24" s="78" t="str">
        <f t="shared" si="3"/>
        <v/>
      </c>
      <c r="O24" s="1"/>
      <c r="P24" s="1">
        <f t="shared" si="6"/>
        <v>0</v>
      </c>
      <c r="Q24" s="1">
        <f t="shared" si="1"/>
        <v>0</v>
      </c>
      <c r="R24" s="1">
        <f t="shared" si="4"/>
        <v>485</v>
      </c>
    </row>
    <row r="25" spans="1:18" x14ac:dyDescent="0.2">
      <c r="A25" s="14"/>
      <c r="B25" s="83"/>
      <c r="C25" s="14"/>
      <c r="D25" s="15"/>
      <c r="E25" s="80" t="str">
        <f t="shared" si="0"/>
        <v/>
      </c>
      <c r="F25" s="53"/>
      <c r="G25" s="77" t="str">
        <f t="shared" si="5"/>
        <v/>
      </c>
      <c r="H25" s="61"/>
      <c r="I25" s="56"/>
      <c r="J25" s="47"/>
      <c r="K25" s="44"/>
      <c r="L25" s="17"/>
      <c r="M25" s="78">
        <f t="shared" si="2"/>
        <v>0</v>
      </c>
      <c r="N25" s="78" t="str">
        <f t="shared" si="3"/>
        <v/>
      </c>
      <c r="O25" s="1"/>
      <c r="P25" s="1">
        <f t="shared" si="6"/>
        <v>0</v>
      </c>
      <c r="Q25" s="1">
        <f t="shared" si="1"/>
        <v>0</v>
      </c>
      <c r="R25" s="1">
        <f t="shared" si="4"/>
        <v>485</v>
      </c>
    </row>
    <row r="26" spans="1:18" x14ac:dyDescent="0.2">
      <c r="A26" s="14"/>
      <c r="B26" s="83"/>
      <c r="C26" s="14"/>
      <c r="D26" s="15"/>
      <c r="E26" s="80" t="str">
        <f t="shared" si="0"/>
        <v/>
      </c>
      <c r="F26" s="16"/>
      <c r="G26" s="77" t="str">
        <f t="shared" si="5"/>
        <v/>
      </c>
      <c r="H26" s="61"/>
      <c r="I26" s="56"/>
      <c r="J26" s="47"/>
      <c r="K26" s="44"/>
      <c r="L26" s="17"/>
      <c r="M26" s="78">
        <f t="shared" si="2"/>
        <v>0</v>
      </c>
      <c r="N26" s="78" t="str">
        <f t="shared" si="3"/>
        <v/>
      </c>
      <c r="O26" s="1"/>
      <c r="P26" s="1">
        <f t="shared" si="6"/>
        <v>0</v>
      </c>
      <c r="Q26" s="1">
        <f t="shared" si="1"/>
        <v>0</v>
      </c>
      <c r="R26" s="1">
        <f t="shared" si="4"/>
        <v>485</v>
      </c>
    </row>
    <row r="27" spans="1:18" x14ac:dyDescent="0.2">
      <c r="A27" s="14"/>
      <c r="B27" s="83"/>
      <c r="C27" s="14"/>
      <c r="D27" s="15"/>
      <c r="E27" s="80" t="str">
        <f t="shared" si="0"/>
        <v/>
      </c>
      <c r="F27" s="16"/>
      <c r="G27" s="77" t="str">
        <f t="shared" si="5"/>
        <v/>
      </c>
      <c r="H27" s="61"/>
      <c r="I27" s="56"/>
      <c r="J27" s="47"/>
      <c r="K27" s="44"/>
      <c r="L27" s="17"/>
      <c r="M27" s="78">
        <f t="shared" si="2"/>
        <v>0</v>
      </c>
      <c r="N27" s="78" t="str">
        <f t="shared" si="3"/>
        <v/>
      </c>
      <c r="O27" s="1"/>
      <c r="P27" s="1">
        <f t="shared" si="6"/>
        <v>0</v>
      </c>
      <c r="Q27" s="1">
        <f t="shared" si="1"/>
        <v>0</v>
      </c>
      <c r="R27" s="1">
        <f t="shared" si="4"/>
        <v>485</v>
      </c>
    </row>
    <row r="28" spans="1:18" x14ac:dyDescent="0.2">
      <c r="A28" s="14"/>
      <c r="B28" s="83"/>
      <c r="C28" s="14"/>
      <c r="D28" s="15"/>
      <c r="E28" s="80" t="str">
        <f t="shared" si="0"/>
        <v/>
      </c>
      <c r="F28" s="16"/>
      <c r="G28" s="77" t="str">
        <f t="shared" si="5"/>
        <v/>
      </c>
      <c r="H28" s="61"/>
      <c r="I28" s="56"/>
      <c r="J28" s="47"/>
      <c r="K28" s="44"/>
      <c r="L28" s="17"/>
      <c r="M28" s="78">
        <f t="shared" si="2"/>
        <v>0</v>
      </c>
      <c r="N28" s="78" t="str">
        <f t="shared" si="3"/>
        <v/>
      </c>
      <c r="O28" s="1"/>
      <c r="P28" s="1">
        <f t="shared" si="6"/>
        <v>0</v>
      </c>
      <c r="Q28" s="1">
        <f t="shared" si="1"/>
        <v>0</v>
      </c>
      <c r="R28" s="1">
        <f t="shared" si="4"/>
        <v>485</v>
      </c>
    </row>
    <row r="29" spans="1:18" x14ac:dyDescent="0.2">
      <c r="A29" s="14"/>
      <c r="B29" s="83"/>
      <c r="C29" s="14"/>
      <c r="D29" s="15"/>
      <c r="E29" s="80" t="str">
        <f t="shared" si="0"/>
        <v/>
      </c>
      <c r="F29" s="16"/>
      <c r="G29" s="77" t="str">
        <f t="shared" si="5"/>
        <v/>
      </c>
      <c r="H29" s="61"/>
      <c r="I29" s="56"/>
      <c r="J29" s="47"/>
      <c r="K29" s="44"/>
      <c r="L29" s="17"/>
      <c r="M29" s="78">
        <f t="shared" si="2"/>
        <v>0</v>
      </c>
      <c r="N29" s="78" t="str">
        <f t="shared" si="3"/>
        <v/>
      </c>
      <c r="O29" s="1"/>
      <c r="P29" s="1">
        <f t="shared" si="6"/>
        <v>0</v>
      </c>
      <c r="Q29" s="1">
        <f t="shared" si="1"/>
        <v>0</v>
      </c>
      <c r="R29" s="1">
        <f t="shared" si="4"/>
        <v>485</v>
      </c>
    </row>
    <row r="30" spans="1:18" x14ac:dyDescent="0.2">
      <c r="A30" s="14"/>
      <c r="B30" s="83"/>
      <c r="C30" s="14"/>
      <c r="D30" s="15"/>
      <c r="E30" s="80" t="str">
        <f t="shared" si="0"/>
        <v/>
      </c>
      <c r="F30" s="16"/>
      <c r="G30" s="77" t="str">
        <f t="shared" si="5"/>
        <v/>
      </c>
      <c r="H30" s="61"/>
      <c r="I30" s="56"/>
      <c r="J30" s="47"/>
      <c r="K30" s="44"/>
      <c r="L30" s="17"/>
      <c r="M30" s="78">
        <f t="shared" si="2"/>
        <v>0</v>
      </c>
      <c r="N30" s="78" t="str">
        <f t="shared" si="3"/>
        <v/>
      </c>
      <c r="O30" s="1"/>
      <c r="P30" s="1">
        <f t="shared" si="6"/>
        <v>0</v>
      </c>
      <c r="Q30" s="1">
        <f t="shared" si="1"/>
        <v>0</v>
      </c>
      <c r="R30" s="1">
        <f t="shared" si="4"/>
        <v>485</v>
      </c>
    </row>
    <row r="31" spans="1:18" x14ac:dyDescent="0.2">
      <c r="A31" s="14"/>
      <c r="B31" s="83"/>
      <c r="C31" s="14"/>
      <c r="D31" s="15"/>
      <c r="E31" s="80" t="str">
        <f t="shared" si="0"/>
        <v/>
      </c>
      <c r="F31" s="16"/>
      <c r="G31" s="77" t="str">
        <f t="shared" si="5"/>
        <v/>
      </c>
      <c r="H31" s="61"/>
      <c r="I31" s="56"/>
      <c r="J31" s="47"/>
      <c r="K31" s="44"/>
      <c r="L31" s="17"/>
      <c r="M31" s="78">
        <f t="shared" si="2"/>
        <v>0</v>
      </c>
      <c r="N31" s="78" t="str">
        <f t="shared" si="3"/>
        <v/>
      </c>
      <c r="O31" s="1"/>
      <c r="P31" s="1">
        <f t="shared" si="6"/>
        <v>0</v>
      </c>
      <c r="Q31" s="1">
        <f t="shared" si="1"/>
        <v>0</v>
      </c>
      <c r="R31" s="1">
        <f t="shared" si="4"/>
        <v>485</v>
      </c>
    </row>
    <row r="32" spans="1:18" x14ac:dyDescent="0.2">
      <c r="A32" s="14"/>
      <c r="B32" s="83"/>
      <c r="C32" s="14"/>
      <c r="D32" s="15"/>
      <c r="E32" s="80" t="str">
        <f t="shared" si="0"/>
        <v/>
      </c>
      <c r="F32" s="16"/>
      <c r="G32" s="77" t="str">
        <f t="shared" si="5"/>
        <v/>
      </c>
      <c r="H32" s="61"/>
      <c r="I32" s="56"/>
      <c r="J32" s="47"/>
      <c r="K32" s="44"/>
      <c r="L32" s="17"/>
      <c r="M32" s="78">
        <f t="shared" si="2"/>
        <v>0</v>
      </c>
      <c r="N32" s="78" t="str">
        <f t="shared" si="3"/>
        <v/>
      </c>
      <c r="O32" s="1"/>
      <c r="P32" s="1">
        <f t="shared" si="6"/>
        <v>0</v>
      </c>
      <c r="Q32" s="1">
        <f t="shared" si="1"/>
        <v>0</v>
      </c>
      <c r="R32" s="1">
        <f t="shared" si="4"/>
        <v>485</v>
      </c>
    </row>
    <row r="33" spans="1:18" x14ac:dyDescent="0.2">
      <c r="A33" s="14"/>
      <c r="B33" s="83"/>
      <c r="C33" s="14"/>
      <c r="D33" s="15"/>
      <c r="E33" s="80" t="str">
        <f t="shared" si="0"/>
        <v/>
      </c>
      <c r="F33" s="16"/>
      <c r="G33" s="77" t="str">
        <f t="shared" si="5"/>
        <v/>
      </c>
      <c r="H33" s="61"/>
      <c r="I33" s="56"/>
      <c r="J33" s="47"/>
      <c r="K33" s="44"/>
      <c r="L33" s="17"/>
      <c r="M33" s="78">
        <f t="shared" si="2"/>
        <v>0</v>
      </c>
      <c r="N33" s="78" t="str">
        <f t="shared" si="3"/>
        <v/>
      </c>
      <c r="O33" s="1"/>
      <c r="P33" s="1">
        <f t="shared" si="6"/>
        <v>0</v>
      </c>
      <c r="Q33" s="1">
        <f t="shared" si="1"/>
        <v>0</v>
      </c>
      <c r="R33" s="1">
        <f t="shared" si="4"/>
        <v>485</v>
      </c>
    </row>
    <row r="34" spans="1:18" x14ac:dyDescent="0.2">
      <c r="A34" s="14"/>
      <c r="B34" s="83"/>
      <c r="C34" s="14"/>
      <c r="D34" s="15"/>
      <c r="E34" s="80" t="str">
        <f t="shared" si="0"/>
        <v/>
      </c>
      <c r="F34" s="16"/>
      <c r="G34" s="77" t="str">
        <f t="shared" si="5"/>
        <v/>
      </c>
      <c r="H34" s="61"/>
      <c r="I34" s="56"/>
      <c r="J34" s="47"/>
      <c r="K34" s="44"/>
      <c r="L34" s="17"/>
      <c r="M34" s="78">
        <f t="shared" si="2"/>
        <v>0</v>
      </c>
      <c r="N34" s="78" t="str">
        <f t="shared" si="3"/>
        <v/>
      </c>
      <c r="O34" s="1"/>
      <c r="P34" s="1">
        <f t="shared" si="6"/>
        <v>0</v>
      </c>
      <c r="Q34" s="1">
        <f t="shared" si="1"/>
        <v>0</v>
      </c>
      <c r="R34" s="1">
        <f t="shared" si="4"/>
        <v>485</v>
      </c>
    </row>
    <row r="35" spans="1:18" x14ac:dyDescent="0.2">
      <c r="A35" s="18"/>
      <c r="B35" s="84"/>
      <c r="C35" s="18"/>
      <c r="D35" s="19"/>
      <c r="E35" s="81" t="str">
        <f t="shared" si="0"/>
        <v/>
      </c>
      <c r="F35" s="16"/>
      <c r="G35" s="77" t="str">
        <f t="shared" si="5"/>
        <v/>
      </c>
      <c r="H35" s="62"/>
      <c r="I35" s="57"/>
      <c r="J35" s="48"/>
      <c r="K35" s="45"/>
      <c r="L35" s="20"/>
      <c r="M35" s="78">
        <f t="shared" si="2"/>
        <v>0</v>
      </c>
      <c r="N35" s="78" t="str">
        <f t="shared" si="3"/>
        <v/>
      </c>
      <c r="O35" s="1"/>
      <c r="P35" s="1">
        <f t="shared" si="6"/>
        <v>0</v>
      </c>
      <c r="Q35" s="1">
        <f t="shared" si="1"/>
        <v>0</v>
      </c>
      <c r="R35" s="1">
        <f t="shared" si="4"/>
        <v>485</v>
      </c>
    </row>
    <row r="36" spans="1:18" ht="30" customHeight="1" x14ac:dyDescent="0.2">
      <c r="A36" s="21"/>
      <c r="B36" s="21"/>
      <c r="C36" s="74"/>
      <c r="D36" s="103"/>
      <c r="E36" s="104"/>
      <c r="F36" s="105"/>
      <c r="G36" s="6"/>
      <c r="H36" s="100"/>
      <c r="I36" s="101"/>
      <c r="J36" s="101"/>
      <c r="K36" s="101"/>
      <c r="L36" s="102"/>
      <c r="M36" s="109" t="s">
        <v>36</v>
      </c>
      <c r="N36" s="111">
        <f>SUM(N6:N35)</f>
        <v>0</v>
      </c>
      <c r="O36" s="40"/>
    </row>
    <row r="37" spans="1:18" x14ac:dyDescent="0.2">
      <c r="A37" s="22" t="s">
        <v>32</v>
      </c>
      <c r="B37" s="22"/>
      <c r="C37" s="22" t="s">
        <v>33</v>
      </c>
      <c r="D37" s="106" t="s">
        <v>34</v>
      </c>
      <c r="E37" s="107"/>
      <c r="F37" s="108"/>
      <c r="G37" s="23"/>
      <c r="H37" s="113" t="s">
        <v>35</v>
      </c>
      <c r="I37" s="114"/>
      <c r="J37" s="114"/>
      <c r="K37" s="114"/>
      <c r="L37" s="115"/>
      <c r="M37" s="110"/>
      <c r="N37" s="112"/>
      <c r="O37" s="41"/>
    </row>
    <row r="38" spans="1:18" x14ac:dyDescent="0.2">
      <c r="A38" s="59" t="s">
        <v>37</v>
      </c>
      <c r="B38" s="59"/>
      <c r="N38" s="63" t="s">
        <v>42</v>
      </c>
    </row>
    <row r="39" spans="1:18" x14ac:dyDescent="0.2">
      <c r="A39" s="64"/>
      <c r="B39" s="64"/>
      <c r="N39" s="63"/>
    </row>
    <row r="40" spans="1:18" x14ac:dyDescent="0.2">
      <c r="A40" s="64"/>
      <c r="B40" s="64"/>
      <c r="N40" s="63"/>
    </row>
    <row r="41" spans="1:18" x14ac:dyDescent="0.2">
      <c r="A41" s="72" t="s">
        <v>38</v>
      </c>
      <c r="B41" s="72"/>
      <c r="C41" s="73"/>
      <c r="D41" s="73"/>
      <c r="E41" s="73"/>
      <c r="N41" s="63"/>
    </row>
    <row r="42" spans="1:18" x14ac:dyDescent="0.2">
      <c r="A42" s="71" t="s">
        <v>39</v>
      </c>
      <c r="B42" s="71"/>
      <c r="N42" s="63"/>
    </row>
    <row r="43" spans="1:18" x14ac:dyDescent="0.2">
      <c r="A43" s="71" t="s">
        <v>40</v>
      </c>
      <c r="B43" s="71"/>
      <c r="N43" s="63"/>
    </row>
    <row r="44" spans="1:18" x14ac:dyDescent="0.2">
      <c r="A44" s="71" t="s">
        <v>41</v>
      </c>
      <c r="B44" s="71"/>
      <c r="N44" s="63"/>
    </row>
    <row r="45" spans="1:18" x14ac:dyDescent="0.2">
      <c r="A45" s="64"/>
      <c r="B45" s="64"/>
      <c r="N45" s="63"/>
    </row>
    <row r="46" spans="1:18" x14ac:dyDescent="0.2">
      <c r="N46" s="63"/>
    </row>
    <row r="47" spans="1:18" hidden="1" x14ac:dyDescent="0.2">
      <c r="A47" s="64"/>
      <c r="B47" s="64"/>
      <c r="N47" s="63"/>
    </row>
    <row r="48" spans="1:18" hidden="1" x14ac:dyDescent="0.2">
      <c r="A48" s="64"/>
      <c r="B48" s="64"/>
      <c r="N48" s="63"/>
    </row>
    <row r="49" spans="1:14" hidden="1" x14ac:dyDescent="0.2">
      <c r="A49" s="64"/>
      <c r="B49" s="64"/>
      <c r="N49" s="63"/>
    </row>
    <row r="50" spans="1:14" hidden="1" x14ac:dyDescent="0.2">
      <c r="A50" s="64"/>
      <c r="B50" s="64"/>
      <c r="N50" s="63"/>
    </row>
    <row r="51" spans="1:14" hidden="1" x14ac:dyDescent="0.2">
      <c r="A51" s="64"/>
      <c r="B51" s="64"/>
      <c r="N51" s="63"/>
    </row>
    <row r="52" spans="1:14" hidden="1" x14ac:dyDescent="0.2">
      <c r="A52" s="64"/>
      <c r="B52" s="64"/>
      <c r="N52" s="63"/>
    </row>
    <row r="53" spans="1:14" hidden="1" x14ac:dyDescent="0.2">
      <c r="A53" s="64"/>
      <c r="B53" s="64"/>
      <c r="N53" s="63"/>
    </row>
    <row r="54" spans="1:14" hidden="1" x14ac:dyDescent="0.2">
      <c r="A54" s="64"/>
      <c r="B54" s="64"/>
      <c r="N54" s="63"/>
    </row>
    <row r="55" spans="1:14" hidden="1" x14ac:dyDescent="0.2">
      <c r="A55" s="64"/>
      <c r="B55" s="64"/>
      <c r="N55" s="63"/>
    </row>
    <row r="56" spans="1:14" hidden="1" x14ac:dyDescent="0.2">
      <c r="A56" s="64"/>
      <c r="B56" s="64"/>
      <c r="N56" s="63"/>
    </row>
    <row r="57" spans="1:14" hidden="1" x14ac:dyDescent="0.2">
      <c r="A57" s="64"/>
      <c r="B57" s="64"/>
      <c r="N57" s="63"/>
    </row>
    <row r="58" spans="1:14" hidden="1" x14ac:dyDescent="0.2">
      <c r="A58" s="64"/>
      <c r="B58" s="64"/>
      <c r="N58" s="63"/>
    </row>
    <row r="59" spans="1:14" hidden="1" x14ac:dyDescent="0.2">
      <c r="A59" s="64"/>
      <c r="B59" s="64"/>
      <c r="N59" s="63"/>
    </row>
    <row r="60" spans="1:14" hidden="1" x14ac:dyDescent="0.2">
      <c r="A60" s="64"/>
      <c r="B60" s="64"/>
      <c r="N60" s="63"/>
    </row>
    <row r="61" spans="1:14" hidden="1" x14ac:dyDescent="0.2">
      <c r="A61" s="64"/>
      <c r="B61" s="64"/>
      <c r="N61" s="63"/>
    </row>
    <row r="62" spans="1:14" hidden="1" x14ac:dyDescent="0.2">
      <c r="A62" s="64"/>
      <c r="B62" s="64"/>
      <c r="N62" s="63"/>
    </row>
    <row r="63" spans="1:14" hidden="1" x14ac:dyDescent="0.2">
      <c r="A63" s="64"/>
      <c r="B63" s="64"/>
      <c r="N63" s="63"/>
    </row>
    <row r="64" spans="1:14" hidden="1" x14ac:dyDescent="0.2">
      <c r="A64" s="64"/>
      <c r="B64" s="64"/>
      <c r="N64" s="63"/>
    </row>
    <row r="65" spans="1:14" hidden="1" x14ac:dyDescent="0.2">
      <c r="A65" s="64"/>
      <c r="B65" s="64"/>
      <c r="N65" s="63"/>
    </row>
    <row r="66" spans="1:14" hidden="1" x14ac:dyDescent="0.2">
      <c r="A66" s="64"/>
      <c r="B66" s="64"/>
      <c r="N66" s="63"/>
    </row>
    <row r="67" spans="1:14" hidden="1" x14ac:dyDescent="0.2">
      <c r="A67" s="64"/>
      <c r="B67" s="64"/>
      <c r="N67" s="63"/>
    </row>
    <row r="68" spans="1:14" hidden="1" x14ac:dyDescent="0.2">
      <c r="A68" s="64"/>
      <c r="B68" s="64"/>
      <c r="N68" s="63"/>
    </row>
    <row r="69" spans="1:14" hidden="1" x14ac:dyDescent="0.2">
      <c r="A69" s="64"/>
      <c r="B69" s="64"/>
      <c r="N69" s="63"/>
    </row>
    <row r="70" spans="1:14" hidden="1" x14ac:dyDescent="0.2">
      <c r="A70" s="64"/>
      <c r="B70" s="64"/>
      <c r="N70" s="63"/>
    </row>
    <row r="71" spans="1:14" hidden="1" x14ac:dyDescent="0.2">
      <c r="A71" s="64"/>
      <c r="B71" s="64"/>
      <c r="N71" s="63"/>
    </row>
    <row r="72" spans="1:14" hidden="1" x14ac:dyDescent="0.2">
      <c r="A72" s="64"/>
      <c r="B72" s="64"/>
      <c r="N72" s="63"/>
    </row>
    <row r="73" spans="1:14" hidden="1" x14ac:dyDescent="0.2"/>
    <row r="74" spans="1:14" ht="25.5" hidden="1" x14ac:dyDescent="0.2">
      <c r="C74" s="24" t="s">
        <v>7</v>
      </c>
      <c r="D74" s="75" t="s">
        <v>18</v>
      </c>
      <c r="F74" s="36" t="s">
        <v>8</v>
      </c>
      <c r="G74" s="37" t="s">
        <v>8</v>
      </c>
      <c r="I74" s="31" t="s">
        <v>7</v>
      </c>
      <c r="K74" s="24" t="s">
        <v>7</v>
      </c>
      <c r="M74" s="36" t="s">
        <v>8</v>
      </c>
    </row>
    <row r="75" spans="1:14" hidden="1" x14ac:dyDescent="0.2">
      <c r="C75" s="14" t="s">
        <v>43</v>
      </c>
      <c r="D75" s="25">
        <v>3</v>
      </c>
      <c r="F75" s="29">
        <v>1</v>
      </c>
      <c r="G75" s="34" t="s">
        <v>10</v>
      </c>
      <c r="I75" s="51">
        <v>8</v>
      </c>
      <c r="K75" s="26">
        <v>12</v>
      </c>
      <c r="M75" s="32">
        <v>148200</v>
      </c>
    </row>
    <row r="76" spans="1:14" hidden="1" x14ac:dyDescent="0.2">
      <c r="C76" s="14" t="s">
        <v>44</v>
      </c>
      <c r="D76" s="25">
        <v>1</v>
      </c>
      <c r="F76" s="29">
        <v>45657</v>
      </c>
      <c r="G76" s="37" t="s">
        <v>9</v>
      </c>
      <c r="I76" s="52">
        <v>7.75</v>
      </c>
      <c r="K76" s="27">
        <v>13</v>
      </c>
      <c r="M76" s="36" t="s">
        <v>9</v>
      </c>
    </row>
    <row r="77" spans="1:14" hidden="1" x14ac:dyDescent="0.2">
      <c r="C77" s="14" t="s">
        <v>45</v>
      </c>
      <c r="D77" s="25">
        <v>2</v>
      </c>
      <c r="F77" s="36" t="s">
        <v>9</v>
      </c>
      <c r="G77" s="35" t="s">
        <v>11</v>
      </c>
      <c r="I77" s="52">
        <v>7.5</v>
      </c>
      <c r="K77" s="28"/>
      <c r="M77" s="33">
        <v>126000</v>
      </c>
    </row>
    <row r="78" spans="1:14" hidden="1" x14ac:dyDescent="0.2">
      <c r="C78" s="14" t="s">
        <v>46</v>
      </c>
      <c r="D78" s="25">
        <v>1</v>
      </c>
      <c r="F78" s="29">
        <v>46023</v>
      </c>
      <c r="I78" s="52">
        <v>7.25</v>
      </c>
    </row>
    <row r="79" spans="1:14" hidden="1" x14ac:dyDescent="0.2">
      <c r="C79" s="25" t="s">
        <v>47</v>
      </c>
      <c r="D79" s="25">
        <v>3</v>
      </c>
      <c r="F79" s="30">
        <v>73050</v>
      </c>
      <c r="I79" s="52">
        <v>7</v>
      </c>
    </row>
    <row r="80" spans="1:14" hidden="1" x14ac:dyDescent="0.2">
      <c r="C80" s="14" t="s">
        <v>48</v>
      </c>
      <c r="D80" s="25">
        <v>1</v>
      </c>
      <c r="F80" s="60" t="s">
        <v>16</v>
      </c>
      <c r="I80" s="52">
        <v>6.75</v>
      </c>
    </row>
    <row r="81" spans="3:9" hidden="1" x14ac:dyDescent="0.2">
      <c r="C81" s="14" t="s">
        <v>49</v>
      </c>
      <c r="D81" s="25">
        <v>1</v>
      </c>
      <c r="F81" s="60" t="s">
        <v>12</v>
      </c>
      <c r="I81" s="52">
        <v>6.5</v>
      </c>
    </row>
    <row r="82" spans="3:9" hidden="1" x14ac:dyDescent="0.2">
      <c r="C82" s="14" t="s">
        <v>50</v>
      </c>
      <c r="D82" s="25">
        <v>3</v>
      </c>
      <c r="F82" s="60" t="s">
        <v>15</v>
      </c>
      <c r="I82" s="52">
        <v>6.25</v>
      </c>
    </row>
    <row r="83" spans="3:9" hidden="1" x14ac:dyDescent="0.2">
      <c r="C83" s="14" t="s">
        <v>51</v>
      </c>
      <c r="D83" s="25">
        <v>3</v>
      </c>
      <c r="F83" s="60" t="s">
        <v>14</v>
      </c>
      <c r="I83" s="52">
        <v>6</v>
      </c>
    </row>
    <row r="84" spans="3:9" hidden="1" x14ac:dyDescent="0.2">
      <c r="C84" s="14" t="s">
        <v>52</v>
      </c>
      <c r="D84" s="25">
        <v>3</v>
      </c>
      <c r="F84" s="60" t="s">
        <v>13</v>
      </c>
      <c r="I84" s="52">
        <v>5.75</v>
      </c>
    </row>
    <row r="85" spans="3:9" hidden="1" x14ac:dyDescent="0.2">
      <c r="C85" s="14" t="s">
        <v>53</v>
      </c>
      <c r="D85" s="25">
        <v>3</v>
      </c>
      <c r="I85" s="52">
        <v>5.5</v>
      </c>
    </row>
    <row r="86" spans="3:9" hidden="1" x14ac:dyDescent="0.2">
      <c r="C86" s="14" t="s">
        <v>54</v>
      </c>
      <c r="D86" s="25">
        <v>3</v>
      </c>
      <c r="F86"/>
      <c r="I86" s="52">
        <v>5.25</v>
      </c>
    </row>
    <row r="87" spans="3:9" hidden="1" x14ac:dyDescent="0.2">
      <c r="C87" s="14" t="s">
        <v>55</v>
      </c>
      <c r="D87" s="25">
        <v>3</v>
      </c>
      <c r="F87"/>
      <c r="I87" s="52">
        <v>5</v>
      </c>
    </row>
    <row r="88" spans="3:9" hidden="1" x14ac:dyDescent="0.2">
      <c r="C88" s="14" t="s">
        <v>56</v>
      </c>
      <c r="D88" s="25">
        <v>3</v>
      </c>
      <c r="F88" s="36" t="s">
        <v>8</v>
      </c>
      <c r="I88" s="52">
        <v>4.75</v>
      </c>
    </row>
    <row r="89" spans="3:9" hidden="1" x14ac:dyDescent="0.2">
      <c r="C89" s="14" t="s">
        <v>57</v>
      </c>
      <c r="D89" s="25">
        <v>3</v>
      </c>
      <c r="F89" s="85">
        <v>367</v>
      </c>
      <c r="I89" s="52">
        <v>4.5</v>
      </c>
    </row>
    <row r="90" spans="3:9" hidden="1" x14ac:dyDescent="0.2">
      <c r="C90" s="14" t="s">
        <v>58</v>
      </c>
      <c r="D90" s="25">
        <v>3</v>
      </c>
      <c r="F90" s="85">
        <v>22646</v>
      </c>
      <c r="I90" s="52">
        <v>4.25</v>
      </c>
    </row>
    <row r="91" spans="3:9" hidden="1" x14ac:dyDescent="0.2">
      <c r="C91" s="14" t="s">
        <v>59</v>
      </c>
      <c r="D91" s="25">
        <v>3</v>
      </c>
      <c r="F91" s="85"/>
      <c r="I91" s="52">
        <v>4</v>
      </c>
    </row>
    <row r="92" spans="3:9" hidden="1" x14ac:dyDescent="0.2">
      <c r="C92" s="14" t="s">
        <v>60</v>
      </c>
      <c r="D92" s="25">
        <v>3</v>
      </c>
      <c r="F92" s="85"/>
      <c r="I92" s="54"/>
    </row>
    <row r="93" spans="3:9" hidden="1" x14ac:dyDescent="0.2">
      <c r="C93" s="14" t="s">
        <v>61</v>
      </c>
      <c r="D93" s="27">
        <v>3</v>
      </c>
      <c r="F93" s="85"/>
      <c r="I93" s="55"/>
    </row>
    <row r="94" spans="3:9" hidden="1" x14ac:dyDescent="0.2">
      <c r="I94" s="55"/>
    </row>
    <row r="95" spans="3:9" hidden="1" x14ac:dyDescent="0.2">
      <c r="I95" s="55"/>
    </row>
    <row r="96" spans="3:9" hidden="1" x14ac:dyDescent="0.2">
      <c r="I96" s="55"/>
    </row>
    <row r="97" spans="9:9" hidden="1" x14ac:dyDescent="0.2">
      <c r="I97" s="55"/>
    </row>
    <row r="98" spans="9:9" hidden="1" x14ac:dyDescent="0.2">
      <c r="I98" s="55"/>
    </row>
    <row r="99" spans="9:9" hidden="1" x14ac:dyDescent="0.2">
      <c r="I99" s="55"/>
    </row>
    <row r="100" spans="9:9" hidden="1" x14ac:dyDescent="0.2">
      <c r="I100" s="55"/>
    </row>
    <row r="101" spans="9:9" x14ac:dyDescent="0.2">
      <c r="I101" s="55"/>
    </row>
    <row r="102" spans="9:9" x14ac:dyDescent="0.2">
      <c r="I102" s="55"/>
    </row>
    <row r="103" spans="9:9" x14ac:dyDescent="0.2">
      <c r="I103" s="55"/>
    </row>
  </sheetData>
  <sheetProtection algorithmName="SHA-512" hashValue="rtxingGW/r+fXcvSV6Bb9NuqvryPpeAALnFWUQs2JpMrRy3s0N4rDOFfkHJcUqo2fHmO+JkzDY/eb9ZCQFGwLQ==" saltValue="e3PGCLvuIWcg7TF5Mz/2WQ==" spinCount="100000" sheet="1" objects="1" scenarios="1"/>
  <mergeCells count="8">
    <mergeCell ref="M36:M37"/>
    <mergeCell ref="N36:N37"/>
    <mergeCell ref="H37:L37"/>
    <mergeCell ref="H3:I3"/>
    <mergeCell ref="J3:K3"/>
    <mergeCell ref="H36:L36"/>
    <mergeCell ref="D36:F36"/>
    <mergeCell ref="D37:F37"/>
  </mergeCells>
  <phoneticPr fontId="0" type="noConversion"/>
  <conditionalFormatting sqref="B5:B35">
    <cfRule type="cellIs" dxfId="7" priority="2" stopIfTrue="1" operator="between">
      <formula>$F$89</formula>
      <formula>$F$90</formula>
    </cfRule>
  </conditionalFormatting>
  <conditionalFormatting sqref="D6:D35">
    <cfRule type="cellIs" dxfId="6" priority="5" stopIfTrue="1" operator="greaterThan">
      <formula>E6</formula>
    </cfRule>
  </conditionalFormatting>
  <conditionalFormatting sqref="F5:F35">
    <cfRule type="cellIs" dxfId="5" priority="18" stopIfTrue="1" operator="between">
      <formula>$F$75</formula>
      <formula>$F$76</formula>
    </cfRule>
    <cfRule type="cellIs" dxfId="4" priority="19" stopIfTrue="1" operator="between">
      <formula>$F$78</formula>
      <formula>$F$79</formula>
    </cfRule>
  </conditionalFormatting>
  <conditionalFormatting sqref="G5:G35">
    <cfRule type="cellIs" dxfId="3" priority="22" stopIfTrue="1" operator="equal">
      <formula>$G$75</formula>
    </cfRule>
    <cfRule type="cellIs" dxfId="2" priority="23" stopIfTrue="1" operator="equal">
      <formula>$G$77</formula>
    </cfRule>
  </conditionalFormatting>
  <conditionalFormatting sqref="M6:M35">
    <cfRule type="cellIs" dxfId="1" priority="3" stopIfTrue="1" operator="greaterThan">
      <formula>$M$75</formula>
    </cfRule>
    <cfRule type="cellIs" dxfId="0" priority="4" stopIfTrue="1" operator="greaterThan">
      <formula>$M$77</formula>
    </cfRule>
  </conditionalFormatting>
  <dataValidations xWindow="191" yWindow="611" count="7">
    <dataValidation type="list" allowBlank="1" showInputMessage="1" showErrorMessage="1" sqref="K5:K35" xr:uid="{00000000-0002-0000-0000-000000000000}">
      <formula1>$K$75:$K$76</formula1>
    </dataValidation>
    <dataValidation type="list" allowBlank="1" showInputMessage="1" showErrorMessage="1" sqref="I5:I35" xr:uid="{00000000-0002-0000-0000-000001000000}">
      <formula1>$I$75:$I$91</formula1>
    </dataValidation>
    <dataValidation errorStyle="information" allowBlank="1" errorTitle="Maximaltage nach GAV" error="LAP-Experten/ politisches Nebenamt: 10_x000a__x000a_Unfall/ Betreuung krankes Kind/ Tod Ehegatte, Kind, Eltern / Tod weitere Verwandte in eigenem Haushalt: 3_x000a__x000a_Eigene Hochzeit: 2_x000a__x000a_übrige Gründe:1" promptTitle="Maximaltage nach GAV" prompt="LAP-Experten/ politisches Nebenamt: 10_x000a__x000a_Unfall pro Ereignis/ Betreuung krankes Kind/ Tod Ehegatte, Kind, Eltern / Tod weitere Verwandte in eigenem Haushalt: 3_x000a__x000a_Eigene Hochzeit: 2_x000a__x000a_übrige Gründe:1_x000a_" sqref="E5:E35" xr:uid="{00000000-0002-0000-0000-000003000000}"/>
    <dataValidation type="date" allowBlank="1" showInputMessage="1" showErrorMessage="1" errorTitle="Età non soggetta all‘AVS " error="Per persone di età inferiore all‘ AVS (2006 e più giovani) non sussiste nessun diritto. " promptTitle="Data di nascita" prompt="Diritto solo per le persone in età AVS (dal 1° gennaio dopo il 17° compleanno)" sqref="B5" xr:uid="{00000000-0002-0000-0000-000004000000}">
      <formula1>1</formula1>
      <formula2>38717</formula2>
    </dataValidation>
    <dataValidation errorStyle="information" allowBlank="1" showInputMessage="1" errorTitle="nur Personen auf AHV-Lohnliste" promptTitle="persone sulla lista dei sal. AVS" prompt="solo persone sulla lista dei salari AVS hanno diritto all'indennità di assenza_x000a_" sqref="A5:A35" xr:uid="{00000000-0002-0000-0000-000005000000}"/>
    <dataValidation type="date" allowBlank="1" showInputMessage="1" showErrorMessage="1" errorTitle="Età non soggetta all‘AVS " error="Per persone di età inferiore all‘ AVS (2007 e più giovani) non sussiste nessun diritto. " promptTitle="Data di nascita" prompt="Diritto solo per le persone in età AVS (dal 1° gennaio dopo il 17° compleanno)" sqref="B6:B35" xr:uid="{1C74FBCE-2D16-4342-A181-51834CDB8E7A}">
      <formula1>367</formula1>
      <formula2>39082</formula2>
    </dataValidation>
    <dataValidation type="list" allowBlank="1" showInputMessage="1" showErrorMessage="1" sqref="C5 C6:C35" xr:uid="{00000000-0002-0000-0000-000002000000}">
      <formula1>$C$75:$C$93</formula1>
    </dataValidation>
  </dataValidations>
  <printOptions horizontalCentered="1"/>
  <pageMargins left="0" right="0" top="0.19685039370078741" bottom="0.19685039370078741" header="0" footer="0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Absenzentschädigung 2025-I</vt:lpstr>
      <vt:lpstr>'Absenzentschädigung 2025-I'!Druckbereich</vt:lpstr>
    </vt:vector>
  </TitlesOfParts>
  <Company>SPIDA Sozialversicherungen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Dietrich Peter</dc:creator>
  <cp:lastModifiedBy>Jovic Dragisa</cp:lastModifiedBy>
  <cp:lastPrinted>2021-02-15T07:10:13Z</cp:lastPrinted>
  <dcterms:created xsi:type="dcterms:W3CDTF">2009-09-21T09:47:23Z</dcterms:created>
  <dcterms:modified xsi:type="dcterms:W3CDTF">2025-02-23T14:16:36Z</dcterms:modified>
</cp:coreProperties>
</file>