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A\05 Skills\RM\RM 2020\Aufgabe 6.1.2020\Bewertung\"/>
    </mc:Choice>
  </mc:AlternateContent>
  <bookViews>
    <workbookView xWindow="0" yWindow="0" windowWidth="28800" windowHeight="13635" tabRatio="759" activeTab="9"/>
  </bookViews>
  <sheets>
    <sheet name="Récapitulatif" sheetId="1" r:id="rId1"/>
    <sheet name="A Dimensions" sheetId="4" r:id="rId2"/>
    <sheet name="B Fonction" sheetId="5" r:id="rId3"/>
    <sheet name="C Mise en service" sheetId="6" r:id="rId4"/>
    <sheet name="D Conduits Câbles Fils" sheetId="8" r:id="rId5"/>
    <sheet name="E Canaux Appareils Armoire" sheetId="9" r:id="rId6"/>
    <sheet name="F Câblage" sheetId="10" r:id="rId7"/>
    <sheet name="G Raccordements" sheetId="11" r:id="rId8"/>
    <sheet name="H Sécurité" sheetId="12" r:id="rId9"/>
    <sheet name="I LOGO!" sheetId="13" r:id="rId10"/>
  </sheets>
  <definedNames>
    <definedName name="_xlnm.Print_Area" localSheetId="8">'H Sécurité'!$A$1:$C$30</definedName>
    <definedName name="_xlnm.Print_Titles" localSheetId="1">'A Dimensions'!$1:$6</definedName>
    <definedName name="_xlnm.Print_Titles" localSheetId="2">'B Fonction'!$1:$6</definedName>
    <definedName name="_xlnm.Print_Titles" localSheetId="3">'C Mise en service'!$1:$5</definedName>
    <definedName name="_xlnm.Print_Titles" localSheetId="4">'D Conduits Câbles Fils'!$1:$5</definedName>
    <definedName name="_xlnm.Print_Titles" localSheetId="5">'E Canaux Appareils Armoire'!$1:$4</definedName>
    <definedName name="_xlnm.Print_Titles" localSheetId="6">'F Câblage'!$1:$5</definedName>
    <definedName name="_xlnm.Print_Titles" localSheetId="7">'G Raccordements'!$4:$7</definedName>
    <definedName name="_xlnm.Print_Titles" localSheetId="9">'I LOGO!'!$1:$4</definedName>
  </definedNames>
  <calcPr calcId="152511" concurrentCalc="0"/>
</workbook>
</file>

<file path=xl/calcChain.xml><?xml version="1.0" encoding="utf-8"?>
<calcChain xmlns="http://schemas.openxmlformats.org/spreadsheetml/2006/main">
  <c r="A8" i="13" l="1"/>
  <c r="A9" i="13"/>
  <c r="A10" i="13"/>
  <c r="A12" i="13"/>
  <c r="A13" i="13"/>
  <c r="A15" i="13"/>
  <c r="A16" i="13"/>
  <c r="A19" i="13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31" i="5"/>
  <c r="A32" i="5"/>
  <c r="A35" i="5"/>
  <c r="A36" i="5"/>
  <c r="A37" i="5"/>
  <c r="A38" i="5"/>
  <c r="A8" i="10"/>
  <c r="A9" i="10"/>
  <c r="A10" i="10"/>
  <c r="A11" i="10"/>
  <c r="A12" i="10"/>
  <c r="A13" i="10"/>
  <c r="A14" i="10"/>
  <c r="A15" i="10"/>
  <c r="A7" i="9"/>
  <c r="A8" i="9"/>
  <c r="A9" i="9"/>
  <c r="A10" i="9"/>
  <c r="A11" i="9"/>
  <c r="A12" i="9"/>
  <c r="A13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10" i="11"/>
  <c r="A11" i="11"/>
  <c r="A12" i="11"/>
  <c r="A13" i="11"/>
  <c r="A14" i="11"/>
  <c r="A15" i="11"/>
  <c r="A17" i="11"/>
  <c r="A18" i="11"/>
  <c r="A19" i="11"/>
  <c r="A20" i="11"/>
  <c r="A21" i="11"/>
  <c r="A22" i="11"/>
  <c r="A23" i="11"/>
  <c r="A25" i="11"/>
  <c r="A26" i="11"/>
  <c r="A27" i="11"/>
  <c r="A28" i="11"/>
  <c r="A29" i="11"/>
  <c r="A30" i="11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3" i="4"/>
  <c r="A44" i="4"/>
  <c r="A45" i="4"/>
  <c r="A46" i="4"/>
  <c r="A47" i="4"/>
  <c r="A48" i="4"/>
  <c r="A49" i="4"/>
  <c r="A50" i="4"/>
  <c r="A54" i="4"/>
  <c r="A55" i="4"/>
  <c r="A56" i="4"/>
  <c r="A57" i="4"/>
  <c r="A58" i="4"/>
  <c r="A59" i="4"/>
  <c r="A63" i="4"/>
  <c r="A64" i="4"/>
  <c r="A65" i="4"/>
  <c r="A66" i="4"/>
  <c r="A71" i="4"/>
  <c r="A72" i="4"/>
  <c r="A73" i="4"/>
  <c r="A74" i="4"/>
  <c r="A75" i="4"/>
  <c r="A76" i="4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C12" i="1"/>
  <c r="A9" i="8"/>
  <c r="A10" i="8"/>
  <c r="A11" i="8"/>
  <c r="A12" i="8"/>
  <c r="A13" i="8"/>
  <c r="A14" i="8"/>
  <c r="A19" i="8"/>
  <c r="A20" i="8"/>
  <c r="A21" i="8"/>
  <c r="A22" i="8"/>
  <c r="A23" i="8"/>
  <c r="A24" i="8"/>
  <c r="A25" i="8"/>
  <c r="A26" i="8"/>
  <c r="A27" i="8"/>
  <c r="A31" i="8"/>
  <c r="A32" i="8"/>
  <c r="A33" i="8"/>
  <c r="A34" i="8"/>
  <c r="A35" i="8"/>
  <c r="A36" i="8"/>
  <c r="A37" i="8"/>
  <c r="A42" i="8"/>
  <c r="A43" i="8"/>
  <c r="A44" i="8"/>
  <c r="A45" i="8"/>
  <c r="D15" i="1"/>
  <c r="C28" i="12"/>
  <c r="C29" i="12"/>
  <c r="A37" i="9"/>
  <c r="A42" i="9"/>
  <c r="A43" i="9"/>
  <c r="A44" i="9"/>
  <c r="A45" i="9"/>
  <c r="A46" i="9"/>
  <c r="A47" i="9"/>
  <c r="A77" i="4"/>
  <c r="A78" i="4"/>
  <c r="A79" i="4"/>
  <c r="A83" i="4"/>
  <c r="A84" i="4"/>
  <c r="A85" i="4"/>
  <c r="A86" i="4"/>
  <c r="C5" i="1"/>
  <c r="C7" i="1"/>
  <c r="C23" i="6"/>
  <c r="C24" i="6"/>
  <c r="A48" i="9"/>
  <c r="A49" i="9"/>
  <c r="A50" i="9"/>
  <c r="A51" i="9"/>
  <c r="A55" i="9"/>
  <c r="A56" i="9"/>
  <c r="A57" i="9"/>
  <c r="A58" i="9"/>
  <c r="A31" i="11"/>
  <c r="A33" i="11"/>
  <c r="A34" i="11"/>
  <c r="A35" i="11"/>
  <c r="C39" i="11"/>
  <c r="C40" i="11"/>
  <c r="E92" i="4"/>
  <c r="E93" i="4"/>
  <c r="C9" i="1"/>
  <c r="C63" i="9"/>
  <c r="C64" i="9"/>
  <c r="C11" i="1"/>
  <c r="C8" i="1"/>
  <c r="C50" i="8"/>
  <c r="C51" i="8"/>
  <c r="A20" i="13"/>
  <c r="A21" i="13"/>
  <c r="A22" i="13"/>
  <c r="A39" i="5"/>
  <c r="A24" i="13"/>
  <c r="C6" i="1"/>
  <c r="C43" i="5"/>
  <c r="C44" i="5"/>
  <c r="A16" i="10"/>
  <c r="A17" i="10"/>
  <c r="A23" i="10"/>
  <c r="A24" i="10"/>
  <c r="A25" i="10"/>
  <c r="A26" i="10"/>
  <c r="A27" i="10"/>
  <c r="A28" i="10"/>
  <c r="A29" i="10"/>
  <c r="A30" i="10"/>
  <c r="A31" i="10"/>
  <c r="A36" i="10"/>
  <c r="A37" i="10"/>
  <c r="A38" i="10"/>
  <c r="A39" i="10"/>
  <c r="A40" i="10"/>
  <c r="A41" i="10"/>
  <c r="A42" i="10"/>
  <c r="A25" i="13"/>
  <c r="A27" i="13"/>
  <c r="A28" i="13"/>
  <c r="A43" i="10"/>
  <c r="A44" i="10"/>
  <c r="A45" i="10"/>
  <c r="A46" i="10"/>
  <c r="A47" i="10"/>
  <c r="A48" i="10"/>
  <c r="A49" i="10"/>
  <c r="A50" i="10"/>
  <c r="A51" i="10"/>
  <c r="A29" i="13"/>
  <c r="A32" i="13"/>
  <c r="A33" i="13"/>
  <c r="A34" i="13"/>
  <c r="A35" i="13"/>
  <c r="A36" i="13"/>
  <c r="C10" i="1"/>
  <c r="C56" i="10"/>
  <c r="C57" i="10"/>
  <c r="A38" i="13"/>
  <c r="A41" i="13"/>
  <c r="A42" i="13"/>
  <c r="A44" i="13"/>
  <c r="A45" i="13"/>
  <c r="A47" i="13"/>
  <c r="A48" i="13"/>
  <c r="A50" i="13"/>
  <c r="A51" i="13"/>
  <c r="A52" i="13"/>
  <c r="A53" i="13"/>
  <c r="A57" i="13"/>
  <c r="A58" i="13"/>
  <c r="A59" i="13"/>
  <c r="A60" i="13"/>
  <c r="A62" i="13"/>
  <c r="A63" i="13"/>
  <c r="A64" i="13"/>
  <c r="A65" i="13"/>
  <c r="A68" i="13"/>
  <c r="A69" i="13"/>
  <c r="A70" i="13"/>
  <c r="A71" i="13"/>
  <c r="A72" i="13"/>
  <c r="A73" i="13"/>
  <c r="C77" i="13"/>
  <c r="C78" i="13"/>
  <c r="C13" i="1"/>
  <c r="C15" i="1"/>
</calcChain>
</file>

<file path=xl/comments1.xml><?xml version="1.0" encoding="utf-8"?>
<comments xmlns="http://schemas.openxmlformats.org/spreadsheetml/2006/main">
  <authors>
    <author>Christoph</author>
  </authors>
  <commentList>
    <comment ref="C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1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 mit Index
auf Tabellen-Blatt</t>
        </r>
      </text>
    </comment>
  </commentList>
</comments>
</file>

<file path=xl/comments10.xml><?xml version="1.0" encoding="utf-8"?>
<comments xmlns="http://schemas.openxmlformats.org/spreadsheetml/2006/main">
  <authors>
    <author>Christoph</author>
  </authors>
  <commentList>
    <comment ref="C7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7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2.xml><?xml version="1.0" encoding="utf-8"?>
<comments xmlns="http://schemas.openxmlformats.org/spreadsheetml/2006/main">
  <authors>
    <author>Christoph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4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5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5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6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6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7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7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8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8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3.xml><?xml version="1.0" encoding="utf-8"?>
<comments xmlns="http://schemas.openxmlformats.org/spreadsheetml/2006/main">
  <authors>
    <author>Christoph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4.xml><?xml version="1.0" encoding="utf-8"?>
<comments xmlns="http://schemas.openxmlformats.org/spreadsheetml/2006/main">
  <authors>
    <author>Christoph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2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2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5.xml><?xml version="1.0" encoding="utf-8"?>
<comments xmlns="http://schemas.openxmlformats.org/spreadsheetml/2006/main">
  <authors>
    <author>Christoph</author>
  </authors>
  <commentList>
    <comment ref="A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4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4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5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5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6.xml><?xml version="1.0" encoding="utf-8"?>
<comments xmlns="http://schemas.openxmlformats.org/spreadsheetml/2006/main">
  <authors>
    <author>Christoph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42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5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5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6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6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</commentList>
</comments>
</file>

<file path=xl/comments7.xml><?xml version="1.0" encoding="utf-8"?>
<comments xmlns="http://schemas.openxmlformats.org/spreadsheetml/2006/main">
  <authors>
    <author>Christoph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</t>
        </r>
      </text>
    </comment>
    <comment ref="A2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</t>
        </r>
      </text>
    </comment>
    <comment ref="A3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</t>
        </r>
      </text>
    </comment>
    <comment ref="A3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</t>
        </r>
      </text>
    </comment>
    <comment ref="C56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 </t>
        </r>
      </text>
    </comment>
    <comment ref="C5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</t>
        </r>
      </text>
    </comment>
  </commentList>
</comments>
</file>

<file path=xl/comments8.xml><?xml version="1.0" encoding="utf-8"?>
<comments xmlns="http://schemas.openxmlformats.org/spreadsheetml/2006/main">
  <authors>
    <author>Christoph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1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1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3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35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3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 </t>
        </r>
      </text>
    </comment>
    <comment ref="C40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</t>
        </r>
      </text>
    </comment>
  </commentList>
</comments>
</file>

<file path=xl/comments9.xml><?xml version="1.0" encoding="utf-8"?>
<comments xmlns="http://schemas.openxmlformats.org/spreadsheetml/2006/main">
  <authors>
    <author>Christoph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A24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Zelle</t>
        </r>
      </text>
    </comment>
    <comment ref="C28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 </t>
        </r>
      </text>
    </comment>
    <comment ref="C29" authorId="0" shapeId="0">
      <text>
        <r>
          <rPr>
            <b/>
            <sz val="9"/>
            <color indexed="81"/>
            <rFont val="Tahoma"/>
            <family val="2"/>
          </rPr>
          <t>Christoph:</t>
        </r>
        <r>
          <rPr>
            <sz val="9"/>
            <color indexed="81"/>
            <rFont val="Tahoma"/>
            <family val="2"/>
          </rPr>
          <t xml:space="preserve">
Verlinkte Funktion
Formel</t>
        </r>
      </text>
    </comment>
  </commentList>
</comments>
</file>

<file path=xl/sharedStrings.xml><?xml version="1.0" encoding="utf-8"?>
<sst xmlns="http://schemas.openxmlformats.org/spreadsheetml/2006/main" count="573" uniqueCount="405">
  <si>
    <t>1/10</t>
  </si>
  <si>
    <t>100 mm</t>
  </si>
  <si>
    <t>300 mm</t>
  </si>
  <si>
    <t>200 mm</t>
  </si>
  <si>
    <t>500 mm</t>
  </si>
  <si>
    <t>1000 mm</t>
  </si>
  <si>
    <t>+/- 2mm</t>
  </si>
  <si>
    <t>600 mm</t>
  </si>
  <si>
    <t>400 mm</t>
  </si>
  <si>
    <t>0 mm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</si>
  <si>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</si>
  <si>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</si>
  <si>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</si>
  <si>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</si>
  <si>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</si>
  <si>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</si>
  <si>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</si>
  <si>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</si>
  <si>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</si>
  <si>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Total:</t>
  </si>
  <si>
    <t>M112</t>
  </si>
  <si>
    <t>X191</t>
  </si>
  <si>
    <t>+/- 3mm</t>
  </si>
  <si>
    <t>X116</t>
  </si>
  <si>
    <t>X202</t>
  </si>
  <si>
    <t>600mm</t>
  </si>
  <si>
    <t>1600 mm</t>
  </si>
  <si>
    <t>700 mm</t>
  </si>
  <si>
    <t>1800 mm</t>
  </si>
  <si>
    <t>Kanal 40/60 rechts</t>
  </si>
  <si>
    <t>150 mm</t>
  </si>
  <si>
    <t>170 mm</t>
  </si>
  <si>
    <t>120 mm</t>
  </si>
  <si>
    <t>X201</t>
  </si>
  <si>
    <t xml:space="preserve">X112 </t>
  </si>
  <si>
    <t>X186</t>
  </si>
  <si>
    <t>X188</t>
  </si>
  <si>
    <t>X117</t>
  </si>
  <si>
    <t>X122 AZD</t>
  </si>
  <si>
    <t>X122 Ta1</t>
  </si>
  <si>
    <t>X122 Ta1+2</t>
  </si>
  <si>
    <t>X122 Ta2</t>
  </si>
  <si>
    <t>X128</t>
  </si>
  <si>
    <t>X216</t>
  </si>
  <si>
    <t>M136</t>
  </si>
  <si>
    <t>X136</t>
  </si>
  <si>
    <t>X132</t>
  </si>
  <si>
    <t>X184</t>
  </si>
  <si>
    <t>X102</t>
  </si>
  <si>
    <t>X125</t>
  </si>
  <si>
    <t>X126</t>
  </si>
  <si>
    <t>X102&gt; S102</t>
  </si>
  <si>
    <t>&gt;F105&gt;X105</t>
  </si>
  <si>
    <t>&gt;Q112&gt;Q222&gt;Q224&gt;X112</t>
  </si>
  <si>
    <t>&gt;F116&gt;S116&gt;Q118&gt;X115&gt;X116&gt;X117</t>
  </si>
  <si>
    <t>&gt;F122&gt;S123&gt;S124&gt;Q123&gt;Q124&gt;X122&gt;X125&gt;X126</t>
  </si>
  <si>
    <t>&gt;F128&gt;X128</t>
  </si>
  <si>
    <t>&gt;F132&gt;S132&gt;S133&gt;S134&gt;Q133&gt;Q134&gt;X132</t>
  </si>
  <si>
    <t>&gt;Q136&gt;Q133&gt;Q134&gt;X136</t>
  </si>
  <si>
    <t>&gt;F152&gt;T152&gt;F154&gt;X155</t>
  </si>
  <si>
    <t>&gt;H182&gt;H184&gt;H186&gt;H188</t>
  </si>
  <si>
    <t>&gt;A192&gt;+/-&gt;PE</t>
  </si>
  <si>
    <t>&gt;I1&gt; S201&gt;S202&gt;S202</t>
  </si>
  <si>
    <t>&gt;I2&gt;I3</t>
  </si>
  <si>
    <t>&gt;I4&gt;S204</t>
  </si>
  <si>
    <t>&gt;I5&gt;I6&gt;S207</t>
  </si>
  <si>
    <t>&gt;Q1&gt;Q222, &gt;Q2&gt;Q224</t>
  </si>
  <si>
    <t>&gt;Q3&gt;Q226, Q4&gt;K227</t>
  </si>
  <si>
    <t>Stop I3,Q1+ Stop I2,Q2</t>
  </si>
  <si>
    <t>Start M4,I2,I3,I4,I1&gt;Q1</t>
  </si>
  <si>
    <t>Start Q1=0, I1 (6s)&gt; Q2</t>
  </si>
  <si>
    <t>Stop I2,I3,I1,Q2</t>
  </si>
  <si>
    <t>Restart Q2=0, 1s&gt; Q1</t>
  </si>
  <si>
    <t>216&lt;10t&gt;7s &gt;off</t>
  </si>
  <si>
    <t>R216 &gt;15t-&gt; Q4</t>
  </si>
  <si>
    <t>R216&gt;=10t + &lt;15t -&gt;M10, Flash</t>
  </si>
  <si>
    <t>R216 &gt;15t-&gt; 10s-&gt;M5</t>
  </si>
  <si>
    <t>I4&gt; Q1,Q2,M6</t>
  </si>
  <si>
    <t>M5,I6,M9&gt; M7</t>
  </si>
  <si>
    <t>M7,I6&gt; M7,M9</t>
  </si>
  <si>
    <t>M9,I6,2s&gt; Reset</t>
  </si>
  <si>
    <t>Alarm set/reset</t>
  </si>
  <si>
    <t>Numéro du candidat:</t>
  </si>
  <si>
    <t>Nom:</t>
  </si>
  <si>
    <t>Partie</t>
  </si>
  <si>
    <t>Descriptif</t>
  </si>
  <si>
    <t>Points de l'évaluation</t>
  </si>
  <si>
    <t>Points max pondérés</t>
  </si>
  <si>
    <t>Acquis</t>
  </si>
  <si>
    <t>Dimensions</t>
  </si>
  <si>
    <t>Fonction</t>
  </si>
  <si>
    <t>Mise en service de l'installation</t>
  </si>
  <si>
    <t>Conduites, câbles, fils</t>
  </si>
  <si>
    <t>Canaux, appareils, armoire</t>
  </si>
  <si>
    <t>Câblage</t>
  </si>
  <si>
    <t>Raccordements</t>
  </si>
  <si>
    <t>Sécurité</t>
  </si>
  <si>
    <t>LOGO!</t>
  </si>
  <si>
    <t>Partie A, Dimensions panneaux</t>
  </si>
  <si>
    <t>correct = 10, sinon = 1</t>
  </si>
  <si>
    <t>Panneau A</t>
  </si>
  <si>
    <t>Panneau B</t>
  </si>
  <si>
    <t>Panneau C</t>
  </si>
  <si>
    <t>Panneau D</t>
  </si>
  <si>
    <t>Total intermédiaire Panneau A</t>
  </si>
  <si>
    <t>Total intermédiaire Panneau B</t>
  </si>
  <si>
    <t>Total intermédiaire Panneau C</t>
  </si>
  <si>
    <t>Total intermédiaire Panneau D</t>
  </si>
  <si>
    <t>Total des points:</t>
  </si>
  <si>
    <t>Maximum de points</t>
  </si>
  <si>
    <t>Résultat divisé par maximum de points, multiplié par coefficient 15</t>
  </si>
  <si>
    <r>
      <t xml:space="preserve">Aucun trait de crayon dans le Panneau A </t>
    </r>
    <r>
      <rPr>
        <sz val="9"/>
        <rFont val="Arial"/>
        <family val="2"/>
      </rPr>
      <t>(sauf la ligne de mesure)</t>
    </r>
  </si>
  <si>
    <r>
      <t xml:space="preserve">Aucun trait de crayon dans le Panneau B </t>
    </r>
    <r>
      <rPr>
        <sz val="9"/>
        <rFont val="Arial"/>
        <family val="2"/>
      </rPr>
      <t>(sauf la ligne de mesure)</t>
    </r>
  </si>
  <si>
    <r>
      <t xml:space="preserve">Aucun trait de crayon dans le Panneau C </t>
    </r>
    <r>
      <rPr>
        <sz val="9"/>
        <rFont val="Arial"/>
        <family val="2"/>
      </rPr>
      <t>(sauf la ligne de mesure)</t>
    </r>
  </si>
  <si>
    <r>
      <t xml:space="preserve">Aucun trait de crayon dans le Panneau D </t>
    </r>
    <r>
      <rPr>
        <sz val="9"/>
        <rFont val="Arial"/>
        <family val="2"/>
      </rPr>
      <t>(sauf la ligne de mesure)</t>
    </r>
  </si>
  <si>
    <t xml:space="preserve"> 1600 mm</t>
  </si>
  <si>
    <t>2000 mm</t>
  </si>
  <si>
    <t>800 mm</t>
  </si>
  <si>
    <t>+/- 2 mm</t>
  </si>
  <si>
    <t>+/- 3 mm</t>
  </si>
  <si>
    <t>+/- 1 mm</t>
  </si>
  <si>
    <t xml:space="preserve"> 100 mm</t>
  </si>
  <si>
    <t>Canal 40x60 en bas</t>
  </si>
  <si>
    <t>X201 en bas</t>
  </si>
  <si>
    <t>x116 en bas</t>
  </si>
  <si>
    <t>x112 en bas</t>
  </si>
  <si>
    <t>X117 en bas</t>
  </si>
  <si>
    <t>X128  en bas</t>
  </si>
  <si>
    <t>X122Ta1+2 en bas</t>
  </si>
  <si>
    <t>X216 en bas</t>
  </si>
  <si>
    <t>X132 en bas</t>
  </si>
  <si>
    <t>S102 en bas</t>
  </si>
  <si>
    <t>Ecart</t>
  </si>
  <si>
    <t>Cloison: toutes les mesures à partir de ligne de mesure vert. ou horz.</t>
  </si>
  <si>
    <t>M112 centre</t>
  </si>
  <si>
    <t>X202 à droite</t>
  </si>
  <si>
    <t>X186 à droite</t>
  </si>
  <si>
    <t>ALP vers X201 centre</t>
  </si>
  <si>
    <t>ALP vers X186 en bas à droite</t>
  </si>
  <si>
    <t>Chemin de câble 100x60 l'onglet en haut</t>
  </si>
  <si>
    <t>Chemin de câble 100x60 en bas à droite</t>
  </si>
  <si>
    <t>Chemin de câble 100x60 l'onglet à droite en bas</t>
  </si>
  <si>
    <t xml:space="preserve">Canal 60/40 vertival à dtroite </t>
  </si>
  <si>
    <t>TIT vers x122 Ta1 à droite</t>
  </si>
  <si>
    <t>TIT vers x122 Ta2 à gauche</t>
  </si>
  <si>
    <t>X122 AZD à gauche</t>
  </si>
  <si>
    <t>X122 Ta1 en haut</t>
  </si>
  <si>
    <t xml:space="preserve">X192 à gauche </t>
  </si>
  <si>
    <t>Armoire en bas</t>
  </si>
  <si>
    <t>Armoire à droite</t>
  </si>
  <si>
    <t>Grille horizontal en bas</t>
  </si>
  <si>
    <t xml:space="preserve">Tdc vers X102 centre </t>
  </si>
  <si>
    <t>X184 à droite</t>
  </si>
  <si>
    <t>X102 à gauche</t>
  </si>
  <si>
    <t>M136 à gauche</t>
  </si>
  <si>
    <t>TIT vers X116</t>
  </si>
  <si>
    <t>TIT vers X125</t>
  </si>
  <si>
    <t>X126 centre</t>
  </si>
  <si>
    <t>X125 centre</t>
  </si>
  <si>
    <t>X116 centre</t>
  </si>
  <si>
    <t>Propreté</t>
  </si>
  <si>
    <t>Total intermédiaire Propreté</t>
  </si>
  <si>
    <t>Porte armoire Rittal</t>
  </si>
  <si>
    <t>Total intermédiaire Porte armoire Rittal</t>
  </si>
  <si>
    <t>Axe H186 à S205</t>
  </si>
  <si>
    <t>Axe S116 à S207</t>
  </si>
  <si>
    <t>Axe S133 à S132</t>
  </si>
  <si>
    <t>Axe S202 à S134</t>
  </si>
  <si>
    <t>S123 x/x centre horizontal</t>
  </si>
  <si>
    <t>S123 y/y centre vertical</t>
  </si>
  <si>
    <t>H188 du centre</t>
  </si>
  <si>
    <t>H182 du centre</t>
  </si>
  <si>
    <t>S207 du centre</t>
  </si>
  <si>
    <t>S102 à droite</t>
  </si>
  <si>
    <t>Partie B, Fonction</t>
  </si>
  <si>
    <t>Répartiteur Rittal</t>
  </si>
  <si>
    <t>Total intermédiaire Répartiteur Rittal</t>
  </si>
  <si>
    <t>&gt;I7/AE1&gt; R212 (sens de rotation correct 0-10)</t>
  </si>
  <si>
    <t>&gt;I8/AE2&gt; R216 (sens de rotation correct 0-10)</t>
  </si>
  <si>
    <t>CUC</t>
  </si>
  <si>
    <r>
      <t xml:space="preserve">Lien CUC Cat 5e </t>
    </r>
    <r>
      <rPr>
        <sz val="10"/>
        <rFont val="Arial"/>
        <family val="2"/>
      </rPr>
      <t>Affectation des broches</t>
    </r>
  </si>
  <si>
    <r>
      <t xml:space="preserve">Lien CUC Cat 5e  Cat 5 </t>
    </r>
    <r>
      <rPr>
        <sz val="10"/>
        <rFont val="Arial"/>
        <family val="2"/>
      </rPr>
      <t>mesures Pass</t>
    </r>
  </si>
  <si>
    <t>Installation au mur</t>
  </si>
  <si>
    <t>Résultat divisé par maximum de points, multiplié par coefficient 25</t>
  </si>
  <si>
    <t>Partie C, Mise en service de l'inst.</t>
  </si>
  <si>
    <t>Contrôle visuel effectué et installation sécurisée!!! Aucun càble volant (non raccordé), aucun appareil ouvert, sinon pas de tension!!!</t>
  </si>
  <si>
    <t>Continuité de la terre vérifiée, basse impédance</t>
  </si>
  <si>
    <t>Toutes les PE vérifiées</t>
  </si>
  <si>
    <t>Mesure IDO correcte, tout doit être sous tension ON</t>
  </si>
  <si>
    <t>Interrupteur principal éteint, quand tension ON</t>
  </si>
  <si>
    <t>Contrôle de tension</t>
  </si>
  <si>
    <t>Contrôle du sens de rotation</t>
  </si>
  <si>
    <t>DDR vérifie avec touche test</t>
  </si>
  <si>
    <t>Arrêt d'urgence appuyé?</t>
  </si>
  <si>
    <t>Démarche suivie, connaît le déroulement</t>
  </si>
  <si>
    <t>Explique ce qu'il fait</t>
  </si>
  <si>
    <r>
      <t xml:space="preserve">Manipulation de l'instrument de mesure </t>
    </r>
    <r>
      <rPr>
        <sz val="8"/>
        <rFont val="Arial"/>
        <family val="2"/>
      </rPr>
      <t>(connaît l'instrument)</t>
    </r>
  </si>
  <si>
    <t>Enchaînement correct des étapes de mise en service</t>
  </si>
  <si>
    <t>Résultat divisé par maximum de points, multiplié par coefficient 5</t>
  </si>
  <si>
    <t>Le candidat met l'installation en service en présence d'un expert.</t>
  </si>
  <si>
    <t>Point 2,4,6,7 sont des valeurs de mesure et doivent être consignées.</t>
  </si>
  <si>
    <t>Numéro candidat:</t>
  </si>
  <si>
    <t>Partie D, conduites, câbles, fils</t>
  </si>
  <si>
    <t>Résultat divisé par maximum de points, multiplié par coefficient 8</t>
  </si>
  <si>
    <t>ALU espace entre brides et extrémités</t>
  </si>
  <si>
    <t>ALU à niveau verticalement</t>
  </si>
  <si>
    <t>Transitions de câble vers les appareils</t>
  </si>
  <si>
    <t>Impression visuelle globale</t>
  </si>
  <si>
    <t>Passage du chemin de câble vers canal Panneau A</t>
  </si>
  <si>
    <t>TIT (tout) à niveau</t>
  </si>
  <si>
    <t>Câble séparation dans le chemin de câble</t>
  </si>
  <si>
    <t>TIT extrémités et espace entre brides</t>
  </si>
  <si>
    <t>Passage du câbles vers les appareils</t>
  </si>
  <si>
    <t>Passage cu câbles vers l'armoire Rittal</t>
  </si>
  <si>
    <t>Passage du chemin de câble et câbles</t>
  </si>
  <si>
    <t>Coudes TIT</t>
  </si>
  <si>
    <t>Gestion des câbles dans la grille</t>
  </si>
  <si>
    <t>Séparation dans la grille courant faible&lt;&gt;230 V</t>
  </si>
  <si>
    <t>Câble Tdc cloué  (tout) à niveau</t>
  </si>
  <si>
    <t>Câble Tdc cloué, disposition des brides</t>
  </si>
  <si>
    <t>Entrées dans les appareils</t>
  </si>
  <si>
    <t>Presse-étoupes serrés</t>
  </si>
  <si>
    <t>Brides TIT</t>
  </si>
  <si>
    <t>Fin du canal</t>
  </si>
  <si>
    <t>Transitions des canal, tubes et luminaires</t>
  </si>
  <si>
    <t>Passage du canal vers conduites (trous)</t>
  </si>
  <si>
    <t>Partie E, canaux, appareils, armoire</t>
  </si>
  <si>
    <t>Canal 60/40 horizontal, à niveau et plaque fermeture</t>
  </si>
  <si>
    <t>X201 fixation, introduction, vissage et à niveau</t>
  </si>
  <si>
    <t>X116 fixation, introduction, vissage et à niveau</t>
  </si>
  <si>
    <t>X202 fixation, introduction, vissage et à niveau</t>
  </si>
  <si>
    <t>X186 fixation, introduction, vissage et à niveau</t>
  </si>
  <si>
    <t>X188 fixation, introduction, vissage et à niveau</t>
  </si>
  <si>
    <t>X112 fixation, introduction, vissage et à niveau</t>
  </si>
  <si>
    <t>M112 fixation, introduction, vissage et à niveau</t>
  </si>
  <si>
    <t>X117 fixation, introduction et à niveau</t>
  </si>
  <si>
    <t>X122 fixation, introduction et à niveau</t>
  </si>
  <si>
    <t>X122Ta1 fixation, introduction et à niveau</t>
  </si>
  <si>
    <t>X122Ta1+2 fixation, introduction et à niveau</t>
  </si>
  <si>
    <t>X122 Ta2 fixation, introduction et à niveau</t>
  </si>
  <si>
    <t>X191 fixation, introduction et à niveau</t>
  </si>
  <si>
    <t>X128 fixation, introduction et à niveau</t>
  </si>
  <si>
    <t>X216 fixation, introduction, vissage et à niveau</t>
  </si>
  <si>
    <t>M136 fixation, introduction, vissage et à niveau</t>
  </si>
  <si>
    <t>X136 fixation, introduction, vissage et à niveau</t>
  </si>
  <si>
    <t>X132 fixation, introduction, vissage et à niveau</t>
  </si>
  <si>
    <t>X102 fixation, introduction, vissage et à niveau</t>
  </si>
  <si>
    <t>X184 fixation, introduction, vissage et à niveau</t>
  </si>
  <si>
    <t>X116 fixation et introduction</t>
  </si>
  <si>
    <t>X125 fixation et introduction</t>
  </si>
  <si>
    <t>Chemin de câble 100/60 fixation</t>
  </si>
  <si>
    <t>Chemin de câble 100/60 à niveau en haut</t>
  </si>
  <si>
    <t>Canal 60/40 l'onglet vers chemin de câble</t>
  </si>
  <si>
    <t>Chemin de câble 100/60 à niveau en bas à gauche et à droite</t>
  </si>
  <si>
    <t>Chemin de câble 100/60 l'onglet en bas à gauche</t>
  </si>
  <si>
    <t>Chemin de câble 100/60 l'onglet en bas à droite</t>
  </si>
  <si>
    <t>Chemin de câble 100/60 l'onglet en haut à gauche</t>
  </si>
  <si>
    <t>Chemin de câble 100/60 l'onglet en haut à droite</t>
  </si>
  <si>
    <t>Impression visuelle globale du chemin de câble</t>
  </si>
  <si>
    <t>Grille à niveau</t>
  </si>
  <si>
    <t>Armoire à l'intérieure selon la disposition</t>
  </si>
  <si>
    <t>Armoire à niveau</t>
  </si>
  <si>
    <t>Grille 100/60 horizontal à niveau et fixation</t>
  </si>
  <si>
    <t>Grille 100/60 vertical à niveau</t>
  </si>
  <si>
    <t>Grille 100/60 pas de fins tranchée</t>
  </si>
  <si>
    <t>Coude ALU vers X186</t>
  </si>
  <si>
    <t>Coude ALU vers X188</t>
  </si>
  <si>
    <t>Coude grille</t>
  </si>
  <si>
    <t>Canal l'onglet vers panneau B</t>
  </si>
  <si>
    <t>Canal de câblage, l'onglet, fixation, ferm. éxtrémité</t>
  </si>
  <si>
    <t>Canal ferm. éxtrémité</t>
  </si>
  <si>
    <t>Total des points :</t>
  </si>
  <si>
    <t>Résultat divisé par maximum de points, multiplié par coefficient 10</t>
  </si>
  <si>
    <t>Partie F, câblage</t>
  </si>
  <si>
    <t>Bornes Rittal</t>
  </si>
  <si>
    <t>Marquages Rittal</t>
  </si>
  <si>
    <t>X102,X105, raccordement en haut + en bas</t>
  </si>
  <si>
    <t>X112, X128 raccordement en haut + en bas</t>
  </si>
  <si>
    <t>X115, X116, X117 raccordement en haut + en bas</t>
  </si>
  <si>
    <t>X122, X125, X126 raccordement en haut + en bas</t>
  </si>
  <si>
    <t>X132, X136 raccordement en haut + en bas</t>
  </si>
  <si>
    <t>X155 raccordement en haut + en bas</t>
  </si>
  <si>
    <t>X184, X168, X188 raccordement en haut + en bas</t>
  </si>
  <si>
    <t>X201, X202, X216 raccordement en haut + en bas</t>
  </si>
  <si>
    <t>Entrée de câble aux bornes</t>
  </si>
  <si>
    <t>Câblage du conducteur de protection dans l'armoire</t>
  </si>
  <si>
    <t>Impression visuelle globale du câblage des bornes</t>
  </si>
  <si>
    <t>Total intermédiaire  bornes Rittal</t>
  </si>
  <si>
    <t>Bornes de X102 jusqu'à X128 étiquetés</t>
  </si>
  <si>
    <t>Bornes de X132 jusqu'à X216 étiquetés</t>
  </si>
  <si>
    <t>Appareils étiquetés dans l'armoire</t>
  </si>
  <si>
    <t>Appareils de commande et de signalisation étiquetés</t>
  </si>
  <si>
    <t>Marquages sur le panneau A</t>
  </si>
  <si>
    <t>Marquages sur le panneau B</t>
  </si>
  <si>
    <t>Marquages sur le panneau C</t>
  </si>
  <si>
    <t>Marquages sur le panneau D</t>
  </si>
  <si>
    <t>Total intermédiaire Marquages Rittal</t>
  </si>
  <si>
    <t>Raccordement Rittal</t>
  </si>
  <si>
    <t xml:space="preserve">Raccordements S102, F105 </t>
  </si>
  <si>
    <t>Raccordements Q112, Q222, Q224</t>
  </si>
  <si>
    <t>Raccordements F116; S116, Q118</t>
  </si>
  <si>
    <t>Raccordements F122, S123,S124,Q123,Q124</t>
  </si>
  <si>
    <t>Raccordements F128, Q136, Q133,Q134</t>
  </si>
  <si>
    <t>Raccordements F132, S132, S133, S134, Q133, Q134</t>
  </si>
  <si>
    <t>Raccordements F152, T152, F154</t>
  </si>
  <si>
    <t>Raccordements H182, H184, H186, H188</t>
  </si>
  <si>
    <t>Raccordements X191 + A192</t>
  </si>
  <si>
    <t>Raccordements S201, S202, S202, S204, S207</t>
  </si>
  <si>
    <t>Raccordements Q222, Q224, Q226, K227</t>
  </si>
  <si>
    <t>R212.1 Raccordement avec résistance</t>
  </si>
  <si>
    <t>Passage armoire vers porte, torons peu de croisements</t>
  </si>
  <si>
    <t>Passage armoire vers porte, torons bien liés</t>
  </si>
  <si>
    <t>Raccord appareillage porte</t>
  </si>
  <si>
    <t>Optique câblage porte</t>
  </si>
  <si>
    <t>Total intermédiaire raccordements Rittal</t>
  </si>
  <si>
    <t>maximum de points</t>
  </si>
  <si>
    <t>Résultat divisé par maximum de points, multiplie par coefficient 10</t>
  </si>
  <si>
    <t>Partie G, raccordements</t>
  </si>
  <si>
    <t>Raccordement y compris introduction des câbles, suppression gaine, raccords, guide-câble, extrémités isolées non untilisées, propreté</t>
  </si>
  <si>
    <t>X102 câble de raccordement</t>
  </si>
  <si>
    <t>Résultat divisé par maximum de points, multiplié par coefficient 7</t>
  </si>
  <si>
    <t>Partie H, sécurité</t>
  </si>
  <si>
    <t>Plaque de recouvrement de bornes, jaune, fixer près de X102</t>
  </si>
  <si>
    <t>Q112 réglé 2.4 A</t>
  </si>
  <si>
    <t>Q136 réglé 3.6 A</t>
  </si>
  <si>
    <t>Raccords PE Rittal, porte, plaque de base, armoire</t>
  </si>
  <si>
    <t>LOGO! A192 mis à la terre</t>
  </si>
  <si>
    <t>Prise X105 dans l'armoire Rittal mis à la terre</t>
  </si>
  <si>
    <t>Poste de travial ordonné Jour 1, matin</t>
  </si>
  <si>
    <t>Poste de travial ordonné Jour 1, après-midi</t>
  </si>
  <si>
    <t>Poste de travial ordonné Jour 2, matin</t>
  </si>
  <si>
    <t>Poste de travial ordonné Jour 2, après-midi</t>
  </si>
  <si>
    <t>Poste de travial ordonné Jour 3, matin</t>
  </si>
  <si>
    <t>Poste de travial ordonné Jour 3, après-midi</t>
  </si>
  <si>
    <t>Chemin de câble et grille sans arêtes vives</t>
  </si>
  <si>
    <t>Protection IP des interrupteures et appareils respectée</t>
  </si>
  <si>
    <t>Protection IP armoire Rittal respectée (entrées des câbles)</t>
  </si>
  <si>
    <t>Utilisation EPI Jour 1</t>
  </si>
  <si>
    <t>Utilisation EPI Jour 2</t>
  </si>
  <si>
    <t>Utilisation EPI Jour 3</t>
  </si>
  <si>
    <t>Total des points</t>
  </si>
  <si>
    <t>Résultat divisé par maximum de points, multiplié par coefficient 3</t>
  </si>
  <si>
    <t>Partie I, LOGO!</t>
  </si>
  <si>
    <t>Eclairage</t>
  </si>
  <si>
    <t>Horloge</t>
  </si>
  <si>
    <t>Portail/bouton-poussoir</t>
  </si>
  <si>
    <t>Message</t>
  </si>
  <si>
    <t>Portail mode automatique</t>
  </si>
  <si>
    <t>Portail mode manuel</t>
  </si>
  <si>
    <t>Ouvrir/Fermer</t>
  </si>
  <si>
    <t>OFF</t>
  </si>
  <si>
    <t>Verification du poids</t>
  </si>
  <si>
    <t>Alarme</t>
  </si>
  <si>
    <t>Avertissement</t>
  </si>
  <si>
    <t>Total intermédiaire</t>
  </si>
  <si>
    <t>LOGO! en général</t>
  </si>
  <si>
    <t>Résultat divisé par maximum de points, multiplé par coefficient 10</t>
  </si>
  <si>
    <t>Le programme a-t-il été transféré</t>
  </si>
  <si>
    <t>Image 1 correct avec priorité la plus faible!</t>
  </si>
  <si>
    <t>Indicateur (flag) utilisé dans le programme</t>
  </si>
  <si>
    <t>Structur programme LOGO!</t>
  </si>
  <si>
    <t>LOGO! donner noms des raccordements, entrées, sorties, analogique</t>
  </si>
  <si>
    <t>Transférer heure et date à LOGO!</t>
  </si>
  <si>
    <t>M9&gt; Image 7</t>
  </si>
  <si>
    <t>M5,M6&gt; Image 6</t>
  </si>
  <si>
    <t>M11-&gt; Image 5</t>
  </si>
  <si>
    <t>M10-&gt; Image 4</t>
  </si>
  <si>
    <t>Q1,Q2-&gt; Image 3</t>
  </si>
  <si>
    <t>Flash correct 1s/4s)</t>
  </si>
  <si>
    <t>R216 mis à l'échelle correctement</t>
  </si>
  <si>
    <t>Q3-&gt; pour 6s-&gt; Image 2</t>
  </si>
  <si>
    <t>R212 mis à l'échelle correctement</t>
  </si>
  <si>
    <t>Horloge&gt; M4 correcte</t>
  </si>
  <si>
    <t>Image 3 correcte</t>
  </si>
  <si>
    <t>Image 4 correcte</t>
  </si>
  <si>
    <t>Image 5 correcte</t>
  </si>
  <si>
    <t>Image 6 correcte</t>
  </si>
  <si>
    <t>Image 7 correcte</t>
  </si>
  <si>
    <t>Valeur du compteur correcte</t>
  </si>
  <si>
    <t>Stop si M6 (Alarme)</t>
  </si>
  <si>
    <t>Verrou Q1+ Q2</t>
  </si>
  <si>
    <t>Fermer après 3 min</t>
  </si>
  <si>
    <t>Image 2 correcte avec interactions</t>
  </si>
  <si>
    <t>ALP vers X188 en bas à gauche</t>
  </si>
  <si>
    <t>Canal 40x60 extrémité à gauche</t>
  </si>
  <si>
    <t>ALP vers X188 en haut à gauche</t>
  </si>
  <si>
    <t>ALP vers X186 en haut à droite</t>
  </si>
  <si>
    <t>X188 en haut</t>
  </si>
  <si>
    <t>Rail DIN distance DPC/contacteur</t>
  </si>
  <si>
    <t>Rail DIN distance LOGO!/contacteur</t>
  </si>
  <si>
    <t>Câblage correct selon le schéma, choix correct du fil souple (couleur+ sections), fonction correcte avec des appareils externes!!! Sur le panneau, sans fonction logicielle (Testez la fonction logicielle en cliquant sur les contacteurs)</t>
  </si>
  <si>
    <t>Commutateur de révision X112</t>
  </si>
  <si>
    <t>Commutateur de révision X136</t>
  </si>
  <si>
    <t>Connexion PE, appareils aux panneaux</t>
  </si>
  <si>
    <t>Connexion PE, prises aux panneaux</t>
  </si>
  <si>
    <t>Choix correct des appareils selon plan (article, couleur)</t>
  </si>
  <si>
    <t>Interprétation correcte des résultats de mesure</t>
  </si>
  <si>
    <t>Connexions resserrées, embouts termineaux propres, pas de blessures , guide-fil visuel, décapage, longueur de fil</t>
  </si>
  <si>
    <t>Appareils de commande et de signalisation avec affichage clair sur porte</t>
  </si>
  <si>
    <t>Disposition de l'armoire des presse-étoupes selon les spécifications et serrée</t>
  </si>
  <si>
    <t>Horloge=1, On/Off avec valeur lux si Astro=0</t>
  </si>
  <si>
    <t>Valeur lux correcte (&lt;/&gt;=) avec des retards 31s/42s</t>
  </si>
  <si>
    <t xml:space="preserve">Horloge=1, On/Off avec Astro </t>
  </si>
  <si>
    <t>On/Off si I5 avec 5min délai de coupure</t>
  </si>
  <si>
    <t>On/Off si I1 avec 6min délai de coupure et seulement si lux &lt;50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</si>
</sst>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;[Red]0"/>
    <numFmt numFmtId="165" formatCode="0.00;[Red]0.00"/>
  </numFmts>
  <fonts count="17" x14ac:knownFonts="1">
    <font>
      <sz val="10"/>
      <name val="Arial"/>
    </font>
    <font>
      <b/>
      <sz val="24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3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331">
    <xf numFmtId="0" fontId="0" fillId="0" borderId="0" xfId="0"/>
    <xf numFmtId="0" fontId="0" fillId="0" borderId="1" xfId="0" applyBorder="1"/>
    <xf numFmtId="0" fontId="0" fillId="0" borderId="2" xfId="0" applyBorder="1"/>
    <xf numFmtId="49" fontId="3" fillId="0" borderId="3" xfId="0" applyNumberFormat="1" applyFont="1" applyBorder="1" applyAlignment="1">
      <alignment horizontal="center"/>
    </xf>
    <xf numFmtId="0" fontId="0" fillId="0" borderId="4" xfId="0" applyBorder="1"/>
    <xf numFmtId="49" fontId="0" fillId="0" borderId="0" xfId="0" applyNumberFormat="1" applyBorder="1" applyAlignment="1">
      <alignment horizontal="left"/>
    </xf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49" fontId="3" fillId="0" borderId="9" xfId="0" applyNumberFormat="1" applyFont="1" applyBorder="1" applyAlignment="1">
      <alignment horizontal="center"/>
    </xf>
    <xf numFmtId="0" fontId="0" fillId="0" borderId="10" xfId="0" applyBorder="1"/>
    <xf numFmtId="49" fontId="3" fillId="0" borderId="11" xfId="0" applyNumberFormat="1" applyFont="1" applyBorder="1" applyAlignment="1">
      <alignment horizontal="center"/>
    </xf>
    <xf numFmtId="0" fontId="0" fillId="0" borderId="12" xfId="0" applyBorder="1"/>
    <xf numFmtId="49" fontId="0" fillId="0" borderId="13" xfId="0" applyNumberFormat="1" applyBorder="1"/>
    <xf numFmtId="164" fontId="0" fillId="0" borderId="13" xfId="0" applyNumberFormat="1" applyBorder="1" applyProtection="1">
      <protection locked="0" hidden="1"/>
    </xf>
    <xf numFmtId="165" fontId="2" fillId="0" borderId="11" xfId="0" applyNumberFormat="1" applyFont="1" applyBorder="1" applyAlignment="1">
      <alignment horizontal="right"/>
    </xf>
    <xf numFmtId="164" fontId="2" fillId="0" borderId="13" xfId="0" applyNumberFormat="1" applyFont="1" applyBorder="1" applyAlignment="1">
      <alignment horizontal="center"/>
    </xf>
    <xf numFmtId="164" fontId="2" fillId="0" borderId="13" xfId="0" applyNumberFormat="1" applyFont="1" applyBorder="1" applyAlignment="1" applyProtection="1">
      <alignment horizontal="center"/>
      <protection locked="0" hidden="1"/>
    </xf>
    <xf numFmtId="165" fontId="2" fillId="0" borderId="13" xfId="0" applyNumberFormat="1" applyFont="1" applyBorder="1" applyAlignment="1">
      <alignment horizontal="right"/>
    </xf>
    <xf numFmtId="165" fontId="2" fillId="0" borderId="14" xfId="0" applyNumberFormat="1" applyFont="1" applyBorder="1" applyAlignment="1">
      <alignment horizontal="right"/>
    </xf>
    <xf numFmtId="164" fontId="0" fillId="0" borderId="0" xfId="0" applyNumberFormat="1" applyBorder="1" applyProtection="1">
      <protection locked="0" hidden="1"/>
    </xf>
    <xf numFmtId="49" fontId="3" fillId="0" borderId="15" xfId="0" applyNumberFormat="1" applyFont="1" applyBorder="1" applyAlignment="1">
      <alignment horizontal="center"/>
    </xf>
    <xf numFmtId="164" fontId="0" fillId="0" borderId="9" xfId="0" applyNumberFormat="1" applyBorder="1" applyProtection="1">
      <protection locked="0" hidden="1"/>
    </xf>
    <xf numFmtId="164" fontId="0" fillId="0" borderId="16" xfId="0" applyNumberFormat="1" applyBorder="1" applyProtection="1">
      <protection locked="0" hidden="1"/>
    </xf>
    <xf numFmtId="164" fontId="0" fillId="0" borderId="11" xfId="0" applyNumberFormat="1" applyBorder="1" applyProtection="1">
      <protection locked="0" hidden="1"/>
    </xf>
    <xf numFmtId="164" fontId="0" fillId="0" borderId="14" xfId="0" applyNumberFormat="1" applyBorder="1" applyProtection="1">
      <protection locked="0" hidden="1"/>
    </xf>
    <xf numFmtId="164" fontId="0" fillId="0" borderId="15" xfId="0" applyNumberFormat="1" applyBorder="1" applyProtection="1">
      <protection locked="0" hidden="1"/>
    </xf>
    <xf numFmtId="164" fontId="0" fillId="0" borderId="12" xfId="0" applyNumberFormat="1" applyBorder="1" applyProtection="1">
      <protection locked="0" hidden="1"/>
    </xf>
    <xf numFmtId="0" fontId="0" fillId="0" borderId="13" xfId="0" applyBorder="1"/>
    <xf numFmtId="0" fontId="0" fillId="0" borderId="11" xfId="0" applyBorder="1"/>
    <xf numFmtId="0" fontId="0" fillId="0" borderId="0" xfId="0" applyAlignment="1">
      <alignment horizontal="center"/>
    </xf>
    <xf numFmtId="49" fontId="5" fillId="0" borderId="3" xfId="0" applyNumberFormat="1" applyFont="1" applyBorder="1" applyAlignment="1">
      <alignment horizontal="left"/>
    </xf>
    <xf numFmtId="0" fontId="0" fillId="0" borderId="3" xfId="0" applyBorder="1"/>
    <xf numFmtId="0" fontId="3" fillId="0" borderId="17" xfId="0" applyFont="1" applyBorder="1" applyAlignment="1">
      <alignment horizontal="center"/>
    </xf>
    <xf numFmtId="49" fontId="0" fillId="0" borderId="18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19" xfId="0" applyNumberForma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0" fillId="0" borderId="10" xfId="0" applyBorder="1" applyAlignment="1">
      <alignment horizontal="left"/>
    </xf>
    <xf numFmtId="49" fontId="0" fillId="0" borderId="3" xfId="0" applyNumberFormat="1" applyBorder="1" applyAlignment="1">
      <alignment horizontal="center"/>
    </xf>
    <xf numFmtId="0" fontId="3" fillId="0" borderId="17" xfId="0" applyNumberFormat="1" applyFont="1" applyBorder="1" applyAlignment="1">
      <alignment horizontal="left"/>
    </xf>
    <xf numFmtId="0" fontId="3" fillId="0" borderId="19" xfId="0" applyNumberFormat="1" applyFont="1" applyBorder="1" applyAlignment="1">
      <alignment horizontal="left"/>
    </xf>
    <xf numFmtId="0" fontId="5" fillId="0" borderId="18" xfId="0" applyNumberFormat="1" applyFon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19" xfId="0" applyNumberFormat="1" applyBorder="1" applyAlignment="1">
      <alignment horizontal="center"/>
    </xf>
    <xf numFmtId="0" fontId="5" fillId="0" borderId="3" xfId="0" applyFont="1" applyBorder="1"/>
    <xf numFmtId="164" fontId="0" fillId="2" borderId="13" xfId="0" applyNumberFormat="1" applyFill="1" applyBorder="1" applyProtection="1">
      <protection locked="0" hidden="1"/>
    </xf>
    <xf numFmtId="49" fontId="5" fillId="0" borderId="20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164" fontId="0" fillId="2" borderId="11" xfId="0" applyNumberFormat="1" applyFill="1" applyBorder="1" applyProtection="1">
      <protection locked="0" hidden="1"/>
    </xf>
    <xf numFmtId="164" fontId="0" fillId="2" borderId="15" xfId="0" applyNumberFormat="1" applyFill="1" applyBorder="1" applyProtection="1">
      <protection locked="0" hidden="1"/>
    </xf>
    <xf numFmtId="164" fontId="0" fillId="3" borderId="13" xfId="0" applyNumberFormat="1" applyFill="1" applyBorder="1" applyProtection="1">
      <protection locked="0" hidden="1"/>
    </xf>
    <xf numFmtId="164" fontId="0" fillId="0" borderId="21" xfId="0" applyNumberFormat="1" applyBorder="1" applyProtection="1">
      <protection locked="0" hidden="1"/>
    </xf>
    <xf numFmtId="0" fontId="0" fillId="0" borderId="0" xfId="0" applyBorder="1" applyAlignment="1">
      <alignment horizontal="left"/>
    </xf>
    <xf numFmtId="164" fontId="0" fillId="3" borderId="11" xfId="0" applyNumberFormat="1" applyFill="1" applyBorder="1" applyProtection="1">
      <protection locked="0" hidden="1"/>
    </xf>
    <xf numFmtId="49" fontId="5" fillId="0" borderId="3" xfId="0" applyNumberFormat="1" applyFont="1" applyBorder="1" applyAlignment="1">
      <alignment horizontal="center"/>
    </xf>
    <xf numFmtId="164" fontId="0" fillId="2" borderId="21" xfId="0" applyNumberFormat="1" applyFill="1" applyBorder="1" applyProtection="1">
      <protection locked="0" hidden="1"/>
    </xf>
    <xf numFmtId="0" fontId="5" fillId="3" borderId="20" xfId="0" applyFont="1" applyFill="1" applyBorder="1" applyAlignment="1">
      <alignment horizontal="left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5" fillId="3" borderId="23" xfId="0" applyFont="1" applyFill="1" applyBorder="1" applyAlignment="1">
      <alignment horizontal="center"/>
    </xf>
    <xf numFmtId="164" fontId="0" fillId="3" borderId="16" xfId="0" applyNumberFormat="1" applyFill="1" applyBorder="1" applyProtection="1">
      <protection locked="0" hidden="1"/>
    </xf>
    <xf numFmtId="0" fontId="5" fillId="3" borderId="24" xfId="0" applyFont="1" applyFill="1" applyBorder="1" applyAlignment="1">
      <alignment horizontal="center"/>
    </xf>
    <xf numFmtId="164" fontId="0" fillId="0" borderId="25" xfId="0" applyNumberFormat="1" applyBorder="1" applyProtection="1">
      <protection locked="0" hidden="1"/>
    </xf>
    <xf numFmtId="0" fontId="0" fillId="0" borderId="26" xfId="0" applyBorder="1" applyAlignment="1">
      <alignment horizontal="center"/>
    </xf>
    <xf numFmtId="49" fontId="5" fillId="0" borderId="27" xfId="0" applyNumberFormat="1" applyFont="1" applyBorder="1" applyAlignment="1">
      <alignment horizontal="left"/>
    </xf>
    <xf numFmtId="0" fontId="0" fillId="0" borderId="19" xfId="0" applyBorder="1" applyAlignment="1">
      <alignment horizontal="center"/>
    </xf>
    <xf numFmtId="0" fontId="0" fillId="0" borderId="24" xfId="0" applyNumberFormat="1" applyBorder="1" applyAlignment="1">
      <alignment horizontal="center"/>
    </xf>
    <xf numFmtId="0" fontId="0" fillId="0" borderId="28" xfId="0" applyNumberFormat="1" applyBorder="1" applyAlignment="1">
      <alignment horizontal="center"/>
    </xf>
    <xf numFmtId="164" fontId="0" fillId="0" borderId="8" xfId="0" applyNumberFormat="1" applyBorder="1" applyProtection="1">
      <protection locked="0" hidden="1"/>
    </xf>
    <xf numFmtId="164" fontId="0" fillId="0" borderId="29" xfId="0" applyNumberFormat="1" applyBorder="1" applyProtection="1">
      <protection locked="0" hidden="1"/>
    </xf>
    <xf numFmtId="49" fontId="0" fillId="0" borderId="3" xfId="0" applyNumberForma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5" fillId="0" borderId="13" xfId="0" applyFont="1" applyBorder="1"/>
    <xf numFmtId="0" fontId="3" fillId="0" borderId="26" xfId="0" applyFont="1" applyBorder="1" applyAlignment="1">
      <alignment horizontal="center"/>
    </xf>
    <xf numFmtId="0" fontId="3" fillId="0" borderId="18" xfId="0" applyNumberFormat="1" applyFont="1" applyBorder="1" applyAlignment="1">
      <alignment horizontal="center"/>
    </xf>
    <xf numFmtId="0" fontId="0" fillId="0" borderId="22" xfId="0" applyNumberFormat="1" applyBorder="1" applyAlignment="1">
      <alignment horizontal="center"/>
    </xf>
    <xf numFmtId="0" fontId="5" fillId="0" borderId="24" xfId="0" applyNumberFormat="1" applyFont="1" applyBorder="1" applyAlignment="1">
      <alignment horizontal="center"/>
    </xf>
    <xf numFmtId="0" fontId="0" fillId="0" borderId="16" xfId="0" applyBorder="1"/>
    <xf numFmtId="0" fontId="5" fillId="0" borderId="16" xfId="0" applyFont="1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left" vertical="center"/>
    </xf>
    <xf numFmtId="164" fontId="0" fillId="0" borderId="30" xfId="0" applyNumberFormat="1" applyBorder="1" applyProtection="1">
      <protection locked="0" hidden="1"/>
    </xf>
    <xf numFmtId="0" fontId="3" fillId="0" borderId="3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3" fillId="0" borderId="12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0" fontId="0" fillId="0" borderId="0" xfId="0" applyAlignment="1">
      <alignment horizontal="right"/>
    </xf>
    <xf numFmtId="49" fontId="0" fillId="0" borderId="12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5" fillId="0" borderId="3" xfId="0" applyNumberFormat="1" applyFont="1" applyBorder="1" applyAlignment="1">
      <alignment horizontal="right"/>
    </xf>
    <xf numFmtId="49" fontId="5" fillId="0" borderId="20" xfId="0" applyNumberFormat="1" applyFont="1" applyBorder="1" applyAlignment="1">
      <alignment horizontal="right"/>
    </xf>
    <xf numFmtId="49" fontId="5" fillId="0" borderId="20" xfId="0" applyNumberFormat="1" applyFont="1" applyBorder="1" applyAlignment="1">
      <alignment horizontal="center"/>
    </xf>
    <xf numFmtId="49" fontId="0" fillId="0" borderId="11" xfId="0" applyNumberFormat="1" applyBorder="1"/>
    <xf numFmtId="49" fontId="3" fillId="0" borderId="32" xfId="0" applyNumberFormat="1" applyFont="1" applyBorder="1" applyAlignment="1">
      <alignment horizontal="center"/>
    </xf>
    <xf numFmtId="49" fontId="0" fillId="0" borderId="26" xfId="0" applyNumberFormat="1" applyBorder="1" applyAlignment="1">
      <alignment horizontal="center"/>
    </xf>
    <xf numFmtId="164" fontId="2" fillId="2" borderId="16" xfId="0" applyNumberFormat="1" applyFont="1" applyFill="1" applyBorder="1" applyProtection="1">
      <protection locked="0" hidden="1"/>
    </xf>
    <xf numFmtId="49" fontId="2" fillId="3" borderId="4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1" fontId="2" fillId="0" borderId="34" xfId="0" applyNumberFormat="1" applyFont="1" applyBorder="1" applyAlignment="1">
      <alignment horizontal="right"/>
    </xf>
    <xf numFmtId="165" fontId="2" fillId="2" borderId="13" xfId="0" applyNumberFormat="1" applyFont="1" applyFill="1" applyBorder="1" applyAlignment="1">
      <alignment horizontal="right"/>
    </xf>
    <xf numFmtId="49" fontId="2" fillId="3" borderId="26" xfId="0" applyNumberFormat="1" applyFont="1" applyFill="1" applyBorder="1" applyAlignment="1">
      <alignment horizontal="left"/>
    </xf>
    <xf numFmtId="165" fontId="2" fillId="3" borderId="15" xfId="0" applyNumberFormat="1" applyFont="1" applyFill="1" applyBorder="1" applyAlignment="1">
      <alignment horizontal="right"/>
    </xf>
    <xf numFmtId="164" fontId="2" fillId="0" borderId="16" xfId="0" applyNumberFormat="1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0" xfId="0" applyBorder="1"/>
    <xf numFmtId="165" fontId="2" fillId="2" borderId="11" xfId="0" applyNumberFormat="1" applyFont="1" applyFill="1" applyBorder="1" applyAlignment="1">
      <alignment horizontal="right"/>
    </xf>
    <xf numFmtId="0" fontId="0" fillId="0" borderId="22" xfId="0" applyBorder="1" applyAlignment="1">
      <alignment horizontal="left"/>
    </xf>
    <xf numFmtId="0" fontId="3" fillId="0" borderId="18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3" xfId="0" applyNumberFormat="1" applyBorder="1" applyAlignment="1" applyProtection="1">
      <alignment vertical="center"/>
      <protection locked="0" hidden="1"/>
    </xf>
    <xf numFmtId="0" fontId="0" fillId="0" borderId="0" xfId="0" applyAlignment="1">
      <alignment vertical="center"/>
    </xf>
    <xf numFmtId="49" fontId="0" fillId="0" borderId="33" xfId="0" applyNumberFormat="1" applyBorder="1" applyAlignment="1">
      <alignment horizontal="left"/>
    </xf>
    <xf numFmtId="49" fontId="0" fillId="0" borderId="24" xfId="0" applyNumberFormat="1" applyBorder="1" applyAlignment="1">
      <alignment horizontal="center"/>
    </xf>
    <xf numFmtId="0" fontId="2" fillId="0" borderId="3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15" xfId="0" applyFont="1" applyBorder="1"/>
    <xf numFmtId="0" fontId="2" fillId="0" borderId="0" xfId="0" applyFont="1" applyBorder="1"/>
    <xf numFmtId="0" fontId="5" fillId="0" borderId="4" xfId="0" applyFont="1" applyBorder="1"/>
    <xf numFmtId="164" fontId="0" fillId="4" borderId="13" xfId="0" applyNumberFormat="1" applyFill="1" applyBorder="1" applyProtection="1">
      <protection locked="0" hidden="1"/>
    </xf>
    <xf numFmtId="0" fontId="2" fillId="2" borderId="15" xfId="0" applyFont="1" applyFill="1" applyBorder="1"/>
    <xf numFmtId="164" fontId="0" fillId="0" borderId="9" xfId="0" applyNumberFormat="1" applyBorder="1" applyAlignment="1" applyProtection="1">
      <alignment vertical="center"/>
      <protection locked="0" hidden="1"/>
    </xf>
    <xf numFmtId="164" fontId="0" fillId="0" borderId="11" xfId="0" applyNumberFormat="1" applyBorder="1" applyAlignment="1" applyProtection="1">
      <alignment vertical="center"/>
      <protection locked="0" hidden="1"/>
    </xf>
    <xf numFmtId="49" fontId="3" fillId="0" borderId="36" xfId="0" applyNumberFormat="1" applyFont="1" applyBorder="1" applyAlignment="1">
      <alignment horizontal="center" vertical="center"/>
    </xf>
    <xf numFmtId="164" fontId="0" fillId="0" borderId="16" xfId="0" applyNumberFormat="1" applyBorder="1" applyAlignment="1" applyProtection="1">
      <alignment vertical="center"/>
      <protection locked="0" hidden="1"/>
    </xf>
    <xf numFmtId="0" fontId="0" fillId="4" borderId="24" xfId="0" applyFill="1" applyBorder="1" applyAlignment="1">
      <alignment horizontal="center"/>
    </xf>
    <xf numFmtId="0" fontId="5" fillId="5" borderId="24" xfId="0" applyFont="1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5" borderId="3" xfId="0" applyFont="1" applyFill="1" applyBorder="1" applyAlignment="1">
      <alignment vertical="center" wrapText="1"/>
    </xf>
    <xf numFmtId="0" fontId="0" fillId="0" borderId="37" xfId="0" applyBorder="1"/>
    <xf numFmtId="0" fontId="8" fillId="0" borderId="37" xfId="0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0" fillId="0" borderId="37" xfId="0" applyNumberFormat="1" applyBorder="1"/>
    <xf numFmtId="0" fontId="9" fillId="5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0" fillId="0" borderId="37" xfId="0" applyBorder="1" applyAlignment="1">
      <alignment horizontal="center"/>
    </xf>
    <xf numFmtId="0" fontId="10" fillId="0" borderId="38" xfId="0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0" fontId="0" fillId="0" borderId="38" xfId="0" applyBorder="1"/>
    <xf numFmtId="0" fontId="0" fillId="4" borderId="23" xfId="0" applyFill="1" applyBorder="1" applyAlignment="1">
      <alignment horizontal="center"/>
    </xf>
    <xf numFmtId="1" fontId="2" fillId="4" borderId="34" xfId="0" applyNumberFormat="1" applyFont="1" applyFill="1" applyBorder="1" applyAlignment="1">
      <alignment horizontal="right"/>
    </xf>
    <xf numFmtId="0" fontId="0" fillId="4" borderId="23" xfId="0" applyNumberFormat="1" applyFill="1" applyBorder="1" applyAlignment="1">
      <alignment horizontal="center"/>
    </xf>
    <xf numFmtId="0" fontId="0" fillId="4" borderId="24" xfId="0" applyNumberFormat="1" applyFill="1" applyBorder="1" applyAlignment="1">
      <alignment horizontal="center"/>
    </xf>
    <xf numFmtId="0" fontId="5" fillId="4" borderId="23" xfId="0" applyNumberFormat="1" applyFont="1" applyFill="1" applyBorder="1" applyAlignment="1">
      <alignment horizontal="center"/>
    </xf>
    <xf numFmtId="0" fontId="6" fillId="4" borderId="24" xfId="0" applyFont="1" applyFill="1" applyBorder="1" applyAlignment="1">
      <alignment horizontal="center"/>
    </xf>
    <xf numFmtId="49" fontId="2" fillId="3" borderId="28" xfId="0" applyNumberFormat="1" applyFont="1" applyFill="1" applyBorder="1" applyAlignment="1">
      <alignment horizontal="left"/>
    </xf>
    <xf numFmtId="49" fontId="2" fillId="3" borderId="7" xfId="0" applyNumberFormat="1" applyFont="1" applyFill="1" applyBorder="1" applyAlignment="1">
      <alignment horizontal="left"/>
    </xf>
    <xf numFmtId="164" fontId="0" fillId="3" borderId="8" xfId="0" applyNumberFormat="1" applyFill="1" applyBorder="1" applyProtection="1">
      <protection locked="0" hidden="1"/>
    </xf>
    <xf numFmtId="49" fontId="2" fillId="0" borderId="19" xfId="0" applyNumberFormat="1" applyFont="1" applyBorder="1" applyAlignment="1">
      <alignment horizontal="left"/>
    </xf>
    <xf numFmtId="49" fontId="2" fillId="0" borderId="39" xfId="0" applyNumberFormat="1" applyFont="1" applyBorder="1" applyAlignment="1">
      <alignment horizontal="left"/>
    </xf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164" fontId="0" fillId="3" borderId="0" xfId="0" applyNumberFormat="1" applyFill="1" applyBorder="1" applyProtection="1">
      <protection locked="0" hidden="1"/>
    </xf>
    <xf numFmtId="0" fontId="2" fillId="3" borderId="0" xfId="0" applyNumberFormat="1" applyFont="1" applyFill="1" applyBorder="1" applyAlignment="1">
      <alignment horizontal="left"/>
    </xf>
    <xf numFmtId="0" fontId="0" fillId="3" borderId="3" xfId="0" applyNumberFormat="1" applyFill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165" fontId="2" fillId="0" borderId="16" xfId="0" applyNumberFormat="1" applyFont="1" applyBorder="1" applyAlignment="1">
      <alignment horizontal="right"/>
    </xf>
    <xf numFmtId="0" fontId="0" fillId="0" borderId="3" xfId="0" applyBorder="1" applyAlignment="1">
      <alignment horizontal="right"/>
    </xf>
    <xf numFmtId="49" fontId="0" fillId="4" borderId="23" xfId="0" applyNumberFormat="1" applyFill="1" applyBorder="1" applyAlignment="1">
      <alignment horizontal="center"/>
    </xf>
    <xf numFmtId="49" fontId="2" fillId="0" borderId="33" xfId="0" applyNumberFormat="1" applyFont="1" applyBorder="1" applyAlignment="1">
      <alignment horizontal="left"/>
    </xf>
    <xf numFmtId="165" fontId="2" fillId="0" borderId="15" xfId="0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right"/>
    </xf>
    <xf numFmtId="164" fontId="0" fillId="5" borderId="15" xfId="0" applyNumberFormat="1" applyFill="1" applyBorder="1" applyProtection="1">
      <protection locked="0" hidden="1"/>
    </xf>
    <xf numFmtId="0" fontId="0" fillId="5" borderId="24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164" fontId="0" fillId="5" borderId="13" xfId="0" applyNumberFormat="1" applyFill="1" applyBorder="1" applyProtection="1">
      <protection locked="0" hidden="1"/>
    </xf>
    <xf numFmtId="0" fontId="2" fillId="5" borderId="15" xfId="0" applyFont="1" applyFill="1" applyBorder="1"/>
    <xf numFmtId="0" fontId="0" fillId="3" borderId="0" xfId="0" applyFill="1" applyBorder="1"/>
    <xf numFmtId="0" fontId="3" fillId="3" borderId="3" xfId="0" applyFont="1" applyFill="1" applyBorder="1"/>
    <xf numFmtId="0" fontId="5" fillId="0" borderId="3" xfId="0" applyFont="1" applyBorder="1" applyAlignment="1">
      <alignment horizontal="left"/>
    </xf>
    <xf numFmtId="49" fontId="5" fillId="3" borderId="3" xfId="0" applyNumberFormat="1" applyFont="1" applyFill="1" applyBorder="1" applyAlignment="1">
      <alignment horizontal="left"/>
    </xf>
    <xf numFmtId="0" fontId="5" fillId="3" borderId="3" xfId="0" applyFont="1" applyFill="1" applyBorder="1"/>
    <xf numFmtId="0" fontId="5" fillId="3" borderId="20" xfId="0" applyFont="1" applyFill="1" applyBorder="1"/>
    <xf numFmtId="0" fontId="0" fillId="3" borderId="3" xfId="0" applyFill="1" applyBorder="1"/>
    <xf numFmtId="49" fontId="5" fillId="3" borderId="3" xfId="0" applyNumberFormat="1" applyFont="1" applyFill="1" applyBorder="1" applyAlignment="1">
      <alignment horizontal="right"/>
    </xf>
    <xf numFmtId="49" fontId="5" fillId="3" borderId="3" xfId="0" applyNumberFormat="1" applyFont="1" applyFill="1" applyBorder="1" applyAlignment="1">
      <alignment horizontal="center"/>
    </xf>
    <xf numFmtId="49" fontId="5" fillId="3" borderId="20" xfId="0" applyNumberFormat="1" applyFont="1" applyFill="1" applyBorder="1" applyAlignment="1">
      <alignment horizontal="center"/>
    </xf>
    <xf numFmtId="49" fontId="5" fillId="3" borderId="20" xfId="0" applyNumberFormat="1" applyFont="1" applyFill="1" applyBorder="1" applyAlignment="1">
      <alignment horizontal="left"/>
    </xf>
    <xf numFmtId="49" fontId="5" fillId="3" borderId="20" xfId="0" applyNumberFormat="1" applyFont="1" applyFill="1" applyBorder="1" applyAlignment="1">
      <alignment horizontal="right"/>
    </xf>
    <xf numFmtId="49" fontId="5" fillId="3" borderId="40" xfId="0" applyNumberFormat="1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49" fontId="0" fillId="3" borderId="20" xfId="0" applyNumberFormat="1" applyFill="1" applyBorder="1" applyAlignment="1">
      <alignment horizontal="left"/>
    </xf>
    <xf numFmtId="49" fontId="5" fillId="3" borderId="3" xfId="0" applyNumberFormat="1" applyFont="1" applyFill="1" applyBorder="1" applyAlignment="1">
      <alignment horizontal="left" wrapText="1"/>
    </xf>
    <xf numFmtId="49" fontId="5" fillId="3" borderId="2" xfId="0" applyNumberFormat="1" applyFont="1" applyFill="1" applyBorder="1" applyAlignment="1">
      <alignment horizontal="left"/>
    </xf>
    <xf numFmtId="0" fontId="0" fillId="0" borderId="15" xfId="0" applyBorder="1"/>
    <xf numFmtId="49" fontId="3" fillId="0" borderId="21" xfId="0" applyNumberFormat="1" applyFont="1" applyBorder="1" applyAlignment="1">
      <alignment horizontal="center"/>
    </xf>
    <xf numFmtId="49" fontId="3" fillId="0" borderId="21" xfId="0" applyNumberFormat="1" applyFont="1" applyBorder="1" applyAlignment="1">
      <alignment horizontal="left"/>
    </xf>
    <xf numFmtId="0" fontId="2" fillId="3" borderId="11" xfId="0" applyFont="1" applyFill="1" applyBorder="1"/>
    <xf numFmtId="0" fontId="0" fillId="3" borderId="18" xfId="0" applyFill="1" applyBorder="1" applyAlignment="1">
      <alignment horizontal="center"/>
    </xf>
    <xf numFmtId="0" fontId="3" fillId="0" borderId="3" xfId="0" applyFont="1" applyBorder="1"/>
    <xf numFmtId="0" fontId="5" fillId="0" borderId="3" xfId="0" applyFont="1" applyBorder="1" applyAlignment="1">
      <alignment horizontal="right"/>
    </xf>
    <xf numFmtId="0" fontId="5" fillId="0" borderId="0" xfId="0" applyFont="1" applyAlignment="1">
      <alignment horizontal="right"/>
    </xf>
    <xf numFmtId="49" fontId="16" fillId="0" borderId="20" xfId="0" applyNumberFormat="1" applyFont="1" applyBorder="1" applyAlignment="1">
      <alignment horizontal="left"/>
    </xf>
    <xf numFmtId="0" fontId="5" fillId="3" borderId="0" xfId="0" applyFont="1" applyFill="1" applyAlignment="1">
      <alignment horizontal="left"/>
    </xf>
    <xf numFmtId="49" fontId="0" fillId="0" borderId="3" xfId="0" applyNumberFormat="1" applyFont="1" applyFill="1" applyBorder="1" applyAlignment="1">
      <alignment horizontal="left"/>
    </xf>
    <xf numFmtId="0" fontId="5" fillId="0" borderId="0" xfId="0" applyFont="1" applyAlignment="1">
      <alignment wrapText="1"/>
    </xf>
    <xf numFmtId="0" fontId="5" fillId="0" borderId="0" xfId="0" applyFont="1"/>
    <xf numFmtId="49" fontId="5" fillId="0" borderId="20" xfId="0" applyNumberFormat="1" applyFont="1" applyFill="1" applyBorder="1" applyAlignment="1">
      <alignment horizontal="left"/>
    </xf>
    <xf numFmtId="49" fontId="5" fillId="0" borderId="3" xfId="0" applyNumberFormat="1" applyFont="1" applyFill="1" applyBorder="1" applyAlignment="1">
      <alignment horizontal="left"/>
    </xf>
    <xf numFmtId="0" fontId="5" fillId="0" borderId="0" xfId="0" applyFont="1" applyFill="1"/>
    <xf numFmtId="0" fontId="1" fillId="0" borderId="4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3" fillId="0" borderId="38" xfId="0" applyFont="1" applyFill="1" applyBorder="1" applyAlignment="1">
      <alignment horizontal="left"/>
    </xf>
    <xf numFmtId="0" fontId="2" fillId="0" borderId="35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46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39" xfId="0" applyFont="1" applyBorder="1" applyAlignment="1">
      <alignment horizontal="left"/>
    </xf>
    <xf numFmtId="49" fontId="2" fillId="2" borderId="18" xfId="0" applyNumberFormat="1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left"/>
    </xf>
    <xf numFmtId="49" fontId="2" fillId="2" borderId="2" xfId="0" applyNumberFormat="1" applyFont="1" applyFill="1" applyBorder="1" applyAlignment="1">
      <alignment horizontal="left"/>
    </xf>
    <xf numFmtId="49" fontId="2" fillId="0" borderId="19" xfId="0" applyNumberFormat="1" applyFont="1" applyBorder="1" applyAlignment="1">
      <alignment horizontal="left"/>
    </xf>
    <xf numFmtId="49" fontId="2" fillId="0" borderId="10" xfId="0" applyNumberFormat="1" applyFont="1" applyBorder="1" applyAlignment="1">
      <alignment horizontal="left"/>
    </xf>
    <xf numFmtId="49" fontId="2" fillId="0" borderId="39" xfId="0" applyNumberFormat="1" applyFont="1" applyBorder="1" applyAlignment="1">
      <alignment horizontal="left"/>
    </xf>
    <xf numFmtId="49" fontId="2" fillId="2" borderId="19" xfId="0" applyNumberFormat="1" applyFont="1" applyFill="1" applyBorder="1" applyAlignment="1">
      <alignment horizontal="left"/>
    </xf>
    <xf numFmtId="49" fontId="2" fillId="2" borderId="10" xfId="0" applyNumberFormat="1" applyFont="1" applyFill="1" applyBorder="1" applyAlignment="1">
      <alignment horizontal="left"/>
    </xf>
    <xf numFmtId="49" fontId="2" fillId="2" borderId="39" xfId="0" applyNumberFormat="1" applyFont="1" applyFill="1" applyBorder="1" applyAlignment="1">
      <alignment horizontal="left"/>
    </xf>
    <xf numFmtId="49" fontId="0" fillId="0" borderId="24" xfId="0" applyNumberFormat="1" applyBorder="1" applyAlignment="1">
      <alignment horizontal="left"/>
    </xf>
    <xf numFmtId="49" fontId="0" fillId="0" borderId="3" xfId="0" applyNumberFormat="1" applyBorder="1" applyAlignment="1">
      <alignment horizontal="left"/>
    </xf>
    <xf numFmtId="49" fontId="5" fillId="0" borderId="24" xfId="0" applyNumberFormat="1" applyFont="1" applyBorder="1" applyAlignment="1">
      <alignment horizontal="left"/>
    </xf>
    <xf numFmtId="49" fontId="5" fillId="0" borderId="18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left"/>
    </xf>
    <xf numFmtId="0" fontId="3" fillId="0" borderId="1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49" fontId="5" fillId="0" borderId="4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49" fontId="5" fillId="0" borderId="2" xfId="0" applyNumberFormat="1" applyFont="1" applyFill="1" applyBorder="1" applyAlignment="1">
      <alignment horizontal="left"/>
    </xf>
    <xf numFmtId="49" fontId="5" fillId="0" borderId="54" xfId="0" applyNumberFormat="1" applyFont="1" applyFill="1" applyBorder="1" applyAlignment="1">
      <alignment horizontal="left"/>
    </xf>
    <xf numFmtId="49" fontId="5" fillId="0" borderId="4" xfId="0" applyNumberFormat="1" applyFont="1" applyFill="1" applyBorder="1" applyAlignment="1">
      <alignment horizontal="left"/>
    </xf>
    <xf numFmtId="49" fontId="5" fillId="0" borderId="33" xfId="0" applyNumberFormat="1" applyFont="1" applyFill="1" applyBorder="1" applyAlignment="1">
      <alignment horizontal="left"/>
    </xf>
    <xf numFmtId="49" fontId="5" fillId="0" borderId="52" xfId="0" applyNumberFormat="1" applyFont="1" applyFill="1" applyBorder="1" applyAlignment="1">
      <alignment horizontal="left"/>
    </xf>
    <xf numFmtId="49" fontId="5" fillId="0" borderId="12" xfId="0" applyNumberFormat="1" applyFont="1" applyFill="1" applyBorder="1" applyAlignment="1">
      <alignment horizontal="left"/>
    </xf>
    <xf numFmtId="49" fontId="5" fillId="0" borderId="53" xfId="0" applyNumberFormat="1" applyFont="1" applyFill="1" applyBorder="1" applyAlignment="1">
      <alignment horizontal="left"/>
    </xf>
    <xf numFmtId="49" fontId="0" fillId="0" borderId="19" xfId="0" applyNumberFormat="1" applyBorder="1" applyAlignment="1">
      <alignment horizontal="center"/>
    </xf>
    <xf numFmtId="49" fontId="0" fillId="0" borderId="10" xfId="0" applyNumberFormat="1" applyBorder="1" applyAlignment="1">
      <alignment horizontal="center"/>
    </xf>
    <xf numFmtId="49" fontId="0" fillId="0" borderId="39" xfId="0" applyNumberFormat="1" applyBorder="1" applyAlignment="1">
      <alignment horizontal="center"/>
    </xf>
    <xf numFmtId="49" fontId="2" fillId="2" borderId="22" xfId="0" applyNumberFormat="1" applyFont="1" applyFill="1" applyBorder="1" applyAlignment="1">
      <alignment horizontal="left"/>
    </xf>
    <xf numFmtId="49" fontId="2" fillId="2" borderId="0" xfId="0" applyNumberFormat="1" applyFont="1" applyFill="1" applyBorder="1" applyAlignment="1">
      <alignment horizontal="left"/>
    </xf>
    <xf numFmtId="49" fontId="2" fillId="2" borderId="42" xfId="0" applyNumberFormat="1" applyFont="1" applyFill="1" applyBorder="1" applyAlignment="1">
      <alignment horizontal="left"/>
    </xf>
    <xf numFmtId="49" fontId="2" fillId="2" borderId="43" xfId="0" applyNumberFormat="1" applyFont="1" applyFill="1" applyBorder="1" applyAlignment="1">
      <alignment horizontal="left"/>
    </xf>
    <xf numFmtId="49" fontId="2" fillId="2" borderId="44" xfId="0" applyNumberFormat="1" applyFont="1" applyFill="1" applyBorder="1" applyAlignment="1">
      <alignment horizontal="left"/>
    </xf>
    <xf numFmtId="49" fontId="2" fillId="2" borderId="45" xfId="0" applyNumberFormat="1" applyFont="1" applyFill="1" applyBorder="1" applyAlignment="1">
      <alignment horizontal="left"/>
    </xf>
    <xf numFmtId="49" fontId="0" fillId="0" borderId="18" xfId="0" applyNumberFormat="1" applyBorder="1" applyAlignment="1">
      <alignment horizontal="left"/>
    </xf>
    <xf numFmtId="49" fontId="0" fillId="0" borderId="2" xfId="0" applyNumberForma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2" fillId="2" borderId="19" xfId="0" applyFont="1" applyFill="1" applyBorder="1" applyAlignment="1">
      <alignment horizontal="left"/>
    </xf>
    <xf numFmtId="0" fontId="2" fillId="2" borderId="39" xfId="0" applyFont="1" applyFill="1" applyBorder="1" applyAlignment="1">
      <alignment horizontal="left"/>
    </xf>
    <xf numFmtId="49" fontId="4" fillId="0" borderId="18" xfId="0" applyNumberFormat="1" applyFont="1" applyBorder="1" applyAlignment="1">
      <alignment horizontal="left" wrapText="1"/>
    </xf>
    <xf numFmtId="49" fontId="4" fillId="0" borderId="1" xfId="0" applyNumberFormat="1" applyFont="1" applyBorder="1" applyAlignment="1">
      <alignment horizontal="left" wrapText="1"/>
    </xf>
    <xf numFmtId="0" fontId="2" fillId="2" borderId="18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49" fontId="2" fillId="0" borderId="19" xfId="0" applyNumberFormat="1" applyFont="1" applyBorder="1" applyAlignment="1"/>
    <xf numFmtId="49" fontId="2" fillId="0" borderId="39" xfId="0" applyNumberFormat="1" applyFont="1" applyBorder="1" applyAlignment="1"/>
    <xf numFmtId="0" fontId="5" fillId="0" borderId="24" xfId="0" applyNumberFormat="1" applyFont="1" applyBorder="1" applyAlignment="1">
      <alignment horizontal="left"/>
    </xf>
    <xf numFmtId="0" fontId="0" fillId="0" borderId="3" xfId="0" applyNumberFormat="1" applyBorder="1" applyAlignment="1">
      <alignment horizontal="left"/>
    </xf>
    <xf numFmtId="0" fontId="2" fillId="2" borderId="18" xfId="0" applyNumberFormat="1" applyFont="1" applyFill="1" applyBorder="1" applyAlignment="1">
      <alignment horizontal="left"/>
    </xf>
    <xf numFmtId="0" fontId="2" fillId="2" borderId="2" xfId="0" applyNumberFormat="1" applyFont="1" applyFill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39" xfId="0" applyNumberFormat="1" applyFont="1" applyBorder="1" applyAlignment="1">
      <alignment horizontal="left"/>
    </xf>
    <xf numFmtId="0" fontId="2" fillId="0" borderId="47" xfId="0" applyNumberFormat="1" applyFont="1" applyBorder="1" applyAlignment="1">
      <alignment horizontal="left"/>
    </xf>
    <xf numFmtId="0" fontId="2" fillId="0" borderId="48" xfId="0" applyNumberFormat="1" applyFont="1" applyBorder="1" applyAlignment="1">
      <alignment horizontal="left"/>
    </xf>
    <xf numFmtId="0" fontId="2" fillId="2" borderId="26" xfId="0" applyNumberFormat="1" applyFont="1" applyFill="1" applyBorder="1" applyAlignment="1">
      <alignment horizontal="left"/>
    </xf>
    <xf numFmtId="0" fontId="2" fillId="2" borderId="33" xfId="0" applyNumberFormat="1" applyFont="1" applyFill="1" applyBorder="1" applyAlignment="1">
      <alignment horizontal="left"/>
    </xf>
    <xf numFmtId="0" fontId="2" fillId="2" borderId="22" xfId="0" applyNumberFormat="1" applyFont="1" applyFill="1" applyBorder="1" applyAlignment="1">
      <alignment horizontal="left"/>
    </xf>
    <xf numFmtId="0" fontId="2" fillId="2" borderId="42" xfId="0" applyNumberFormat="1" applyFont="1" applyFill="1" applyBorder="1" applyAlignment="1">
      <alignment horizontal="left"/>
    </xf>
    <xf numFmtId="0" fontId="0" fillId="0" borderId="24" xfId="0" applyNumberFormat="1" applyBorder="1" applyAlignment="1">
      <alignment horizontal="left"/>
    </xf>
    <xf numFmtId="0" fontId="2" fillId="2" borderId="26" xfId="0" applyFont="1" applyFill="1" applyBorder="1" applyAlignment="1">
      <alignment horizontal="left"/>
    </xf>
    <xf numFmtId="0" fontId="2" fillId="2" borderId="33" xfId="0" applyFont="1" applyFill="1" applyBorder="1" applyAlignment="1">
      <alignment horizontal="left"/>
    </xf>
    <xf numFmtId="0" fontId="2" fillId="3" borderId="19" xfId="0" applyFont="1" applyFill="1" applyBorder="1" applyAlignment="1">
      <alignment horizontal="left"/>
    </xf>
    <xf numFmtId="0" fontId="2" fillId="3" borderId="39" xfId="0" applyFont="1" applyFill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49" xfId="0" applyFont="1" applyBorder="1" applyAlignment="1">
      <alignment horizontal="left"/>
    </xf>
    <xf numFmtId="0" fontId="2" fillId="2" borderId="50" xfId="0" applyFont="1" applyFill="1" applyBorder="1" applyAlignment="1">
      <alignment horizontal="left"/>
    </xf>
    <xf numFmtId="0" fontId="2" fillId="2" borderId="51" xfId="0" applyFont="1" applyFill="1" applyBorder="1" applyAlignment="1">
      <alignment horizontal="left"/>
    </xf>
    <xf numFmtId="0" fontId="13" fillId="0" borderId="19" xfId="0" applyFont="1" applyBorder="1" applyAlignment="1">
      <alignment horizontal="left"/>
    </xf>
    <xf numFmtId="0" fontId="13" fillId="0" borderId="39" xfId="0" applyFont="1" applyBorder="1" applyAlignment="1">
      <alignment horizontal="left"/>
    </xf>
    <xf numFmtId="0" fontId="0" fillId="0" borderId="18" xfId="0" applyNumberFormat="1" applyBorder="1" applyAlignment="1">
      <alignment horizontal="left"/>
    </xf>
    <xf numFmtId="0" fontId="0" fillId="0" borderId="2" xfId="0" applyNumberFormat="1" applyBorder="1" applyAlignment="1">
      <alignment horizontal="left"/>
    </xf>
    <xf numFmtId="0" fontId="5" fillId="0" borderId="18" xfId="0" applyNumberFormat="1" applyFont="1" applyBorder="1" applyAlignment="1">
      <alignment horizontal="left"/>
    </xf>
    <xf numFmtId="0" fontId="5" fillId="0" borderId="18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5" fillId="0" borderId="34" xfId="0" applyNumberFormat="1" applyFont="1" applyBorder="1" applyAlignment="1">
      <alignment horizontal="left" wrapText="1"/>
    </xf>
    <xf numFmtId="0" fontId="2" fillId="0" borderId="35" xfId="0" applyFont="1" applyBorder="1" applyAlignment="1"/>
    <xf numFmtId="0" fontId="2" fillId="0" borderId="27" xfId="0" applyFont="1" applyBorder="1" applyAlignment="1"/>
    <xf numFmtId="49" fontId="2" fillId="0" borderId="35" xfId="0" applyNumberFormat="1" applyFont="1" applyBorder="1" applyAlignment="1"/>
    <xf numFmtId="49" fontId="2" fillId="0" borderId="27" xfId="0" applyNumberFormat="1" applyFont="1" applyBorder="1" applyAlignment="1"/>
    <xf numFmtId="0" fontId="7" fillId="5" borderId="18" xfId="0" applyFont="1" applyFill="1" applyBorder="1" applyAlignment="1">
      <alignment horizontal="left"/>
    </xf>
    <xf numFmtId="0" fontId="7" fillId="5" borderId="2" xfId="0" applyFont="1" applyFill="1" applyBorder="1" applyAlignment="1">
      <alignment horizontal="left"/>
    </xf>
    <xf numFmtId="0" fontId="3" fillId="0" borderId="17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0" borderId="19" xfId="0" applyFont="1" applyBorder="1" applyAlignment="1"/>
    <xf numFmtId="0" fontId="2" fillId="0" borderId="39" xfId="0" applyFont="1" applyBorder="1" applyAlignment="1"/>
    <xf numFmtId="0" fontId="14" fillId="0" borderId="18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49" fontId="14" fillId="3" borderId="3" xfId="0" applyNumberFormat="1" applyFont="1" applyFill="1" applyBorder="1" applyAlignment="1">
      <alignment horizontal="left" wrapText="1"/>
    </xf>
    <xf numFmtId="49" fontId="14" fillId="3" borderId="3" xfId="0" applyNumberFormat="1" applyFont="1" applyFill="1" applyBorder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5"/>
  <sheetViews>
    <sheetView zoomScale="120" zoomScaleNormal="120" workbookViewId="0">
      <selection activeCell="G30" sqref="G30"/>
    </sheetView>
  </sheetViews>
  <sheetFormatPr baseColWidth="10" defaultRowHeight="12.75" x14ac:dyDescent="0.2"/>
  <cols>
    <col min="1" max="1" width="9" style="32" customWidth="1"/>
    <col min="2" max="2" width="56.42578125" customWidth="1"/>
    <col min="3" max="3" width="17" customWidth="1"/>
    <col min="4" max="4" width="16.42578125" customWidth="1"/>
  </cols>
  <sheetData>
    <row r="1" spans="1:6" ht="30" x14ac:dyDescent="0.4">
      <c r="A1" s="211" t="s">
        <v>82</v>
      </c>
      <c r="B1" s="212"/>
      <c r="C1" s="212"/>
      <c r="D1" s="213"/>
      <c r="E1" s="2"/>
    </row>
    <row r="2" spans="1:6" ht="27.75" customHeight="1" x14ac:dyDescent="0.4">
      <c r="A2" s="211" t="s">
        <v>83</v>
      </c>
      <c r="B2" s="212"/>
      <c r="C2" s="212"/>
      <c r="D2" s="212"/>
      <c r="E2" s="34"/>
    </row>
    <row r="3" spans="1:6" hidden="1" x14ac:dyDescent="0.2"/>
    <row r="4" spans="1:6" ht="45.75" customHeight="1" x14ac:dyDescent="0.2">
      <c r="A4" s="144" t="s">
        <v>84</v>
      </c>
      <c r="B4" s="139" t="s">
        <v>85</v>
      </c>
      <c r="C4" s="139" t="s">
        <v>86</v>
      </c>
      <c r="D4" s="139" t="s">
        <v>87</v>
      </c>
      <c r="E4" s="139" t="s">
        <v>88</v>
      </c>
    </row>
    <row r="5" spans="1:6" ht="26.25" x14ac:dyDescent="0.4">
      <c r="A5" s="145" t="s">
        <v>10</v>
      </c>
      <c r="B5" s="179" t="s">
        <v>89</v>
      </c>
      <c r="C5" s="138">
        <f>'A Dimensions'!A86</f>
        <v>59</v>
      </c>
      <c r="D5" s="142">
        <v>15</v>
      </c>
      <c r="E5" s="3"/>
    </row>
    <row r="6" spans="1:6" ht="26.25" x14ac:dyDescent="0.4">
      <c r="A6" s="145" t="s">
        <v>11</v>
      </c>
      <c r="B6" s="179" t="s">
        <v>90</v>
      </c>
      <c r="C6" s="138">
        <f>'B Fonction'!A39</f>
        <v>26</v>
      </c>
      <c r="D6" s="142">
        <v>25</v>
      </c>
      <c r="E6" s="3"/>
    </row>
    <row r="7" spans="1:6" ht="26.25" x14ac:dyDescent="0.4">
      <c r="A7" s="145" t="s">
        <v>12</v>
      </c>
      <c r="B7" s="200" t="s">
        <v>91</v>
      </c>
      <c r="C7" s="138">
        <f>'C Mise en service'!A20</f>
        <v>14</v>
      </c>
      <c r="D7" s="142">
        <v>10</v>
      </c>
      <c r="E7" s="3"/>
    </row>
    <row r="8" spans="1:6" ht="26.25" x14ac:dyDescent="0.4">
      <c r="A8" s="145" t="s">
        <v>13</v>
      </c>
      <c r="B8" s="200" t="s">
        <v>92</v>
      </c>
      <c r="C8" s="138">
        <f>'D Conduits Câbles Fils'!A45</f>
        <v>27</v>
      </c>
      <c r="D8" s="142">
        <v>8</v>
      </c>
      <c r="E8" s="3"/>
    </row>
    <row r="9" spans="1:6" ht="26.25" x14ac:dyDescent="0.4">
      <c r="A9" s="145" t="s">
        <v>14</v>
      </c>
      <c r="B9" s="200" t="s">
        <v>93</v>
      </c>
      <c r="C9" s="138">
        <f>'E Canaux Appareils Armoire'!A58</f>
        <v>43</v>
      </c>
      <c r="D9" s="142">
        <v>10</v>
      </c>
      <c r="E9" s="3"/>
    </row>
    <row r="10" spans="1:6" ht="26.25" x14ac:dyDescent="0.4">
      <c r="A10" s="145" t="s">
        <v>15</v>
      </c>
      <c r="B10" s="200" t="s">
        <v>94</v>
      </c>
      <c r="C10" s="138">
        <f>'F Câblage'!A51</f>
        <v>36</v>
      </c>
      <c r="D10" s="142">
        <v>10</v>
      </c>
      <c r="E10" s="3"/>
    </row>
    <row r="11" spans="1:6" ht="26.25" x14ac:dyDescent="0.4">
      <c r="A11" s="145" t="s">
        <v>16</v>
      </c>
      <c r="B11" s="200" t="s">
        <v>95</v>
      </c>
      <c r="C11" s="138">
        <f>'G Raccordements'!A35</f>
        <v>24</v>
      </c>
      <c r="D11" s="142">
        <v>7</v>
      </c>
      <c r="E11" s="3"/>
    </row>
    <row r="12" spans="1:6" ht="26.25" x14ac:dyDescent="0.4">
      <c r="A12" s="145" t="s">
        <v>17</v>
      </c>
      <c r="B12" s="200" t="s">
        <v>96</v>
      </c>
      <c r="C12" s="138">
        <f>'H Sécurité'!A24</f>
        <v>18</v>
      </c>
      <c r="D12" s="142">
        <v>3</v>
      </c>
      <c r="E12" s="3"/>
    </row>
    <row r="13" spans="1:6" ht="26.25" x14ac:dyDescent="0.4">
      <c r="A13" s="145" t="s">
        <v>18</v>
      </c>
      <c r="B13" s="179" t="s">
        <v>97</v>
      </c>
      <c r="C13" s="138">
        <f>'I LOGO!'!A73</f>
        <v>47</v>
      </c>
      <c r="D13" s="142">
        <v>12</v>
      </c>
      <c r="E13" s="3"/>
    </row>
    <row r="14" spans="1:6" ht="9.75" customHeight="1" thickBot="1" x14ac:dyDescent="0.4">
      <c r="A14" s="146"/>
      <c r="B14" s="140"/>
      <c r="C14" s="141"/>
      <c r="D14" s="143"/>
      <c r="E14" s="140"/>
      <c r="F14" s="6"/>
    </row>
    <row r="15" spans="1:6" ht="27.75" thickTop="1" thickBot="1" x14ac:dyDescent="0.45">
      <c r="A15" s="214" t="s">
        <v>19</v>
      </c>
      <c r="B15" s="214"/>
      <c r="C15" s="147">
        <f>SUM(C5:C14)</f>
        <v>294</v>
      </c>
      <c r="D15" s="148">
        <f>SUM(D5:D14)</f>
        <v>100</v>
      </c>
      <c r="E15" s="149"/>
    </row>
  </sheetData>
  <mergeCells count="3">
    <mergeCell ref="A2:D2"/>
    <mergeCell ref="A1:D1"/>
    <mergeCell ref="A15:B15"/>
  </mergeCells>
  <phoneticPr fontId="0" type="noConversion"/>
  <pageMargins left="0.78740157499999996" right="0.78740157499999996" top="0.984251969" bottom="0.984251969" header="0.4921259845" footer="0.4921259845"/>
  <pageSetup paperSize="9" orientation="landscape" verticalDpi="300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79"/>
  <sheetViews>
    <sheetView tabSelected="1" topLeftCell="A67" zoomScale="140" zoomScaleNormal="140" workbookViewId="0">
      <selection activeCell="B12" sqref="B12"/>
    </sheetView>
  </sheetViews>
  <sheetFormatPr baseColWidth="10" defaultRowHeight="12.75" x14ac:dyDescent="0.2"/>
  <cols>
    <col min="1" max="1" width="7.140625" style="32" customWidth="1"/>
    <col min="2" max="2" width="66.5703125" customWidth="1"/>
    <col min="3" max="3" width="12.85546875" customWidth="1"/>
  </cols>
  <sheetData>
    <row r="1" spans="1:3" ht="24" customHeight="1" x14ac:dyDescent="0.4">
      <c r="A1" s="217" t="s">
        <v>201</v>
      </c>
      <c r="B1" s="275"/>
      <c r="C1" s="131"/>
    </row>
    <row r="2" spans="1:3" ht="24.75" customHeight="1" thickBot="1" x14ac:dyDescent="0.45">
      <c r="A2" s="219" t="s">
        <v>83</v>
      </c>
      <c r="B2" s="221"/>
      <c r="C2" s="132"/>
    </row>
    <row r="3" spans="1:3" ht="23.25" customHeight="1" thickBot="1" x14ac:dyDescent="0.25">
      <c r="A3" s="321" t="s">
        <v>342</v>
      </c>
      <c r="B3" s="322"/>
      <c r="C3" s="133" t="s">
        <v>0</v>
      </c>
    </row>
    <row r="4" spans="1:3" ht="22.5" customHeight="1" x14ac:dyDescent="0.2">
      <c r="A4" s="323" t="s">
        <v>99</v>
      </c>
      <c r="B4" s="324"/>
      <c r="C4" s="134"/>
    </row>
    <row r="5" spans="1:3" ht="13.5" customHeight="1" x14ac:dyDescent="0.25">
      <c r="A5" s="319" t="s">
        <v>343</v>
      </c>
      <c r="B5" s="320"/>
      <c r="C5" s="176"/>
    </row>
    <row r="6" spans="1:3" ht="13.5" thickBot="1" x14ac:dyDescent="0.25">
      <c r="A6" s="237" t="s">
        <v>344</v>
      </c>
      <c r="B6" s="239"/>
      <c r="C6" s="26"/>
    </row>
    <row r="7" spans="1:3" x14ac:dyDescent="0.2">
      <c r="A7" s="150">
        <v>1</v>
      </c>
      <c r="B7" s="208" t="s">
        <v>400</v>
      </c>
      <c r="C7" s="25"/>
    </row>
    <row r="8" spans="1:3" x14ac:dyDescent="0.2">
      <c r="A8" s="63">
        <f>A7+1</f>
        <v>2</v>
      </c>
      <c r="B8" s="188" t="s">
        <v>371</v>
      </c>
      <c r="C8" s="25"/>
    </row>
    <row r="9" spans="1:3" x14ac:dyDescent="0.2">
      <c r="A9" s="63">
        <f>A8+1</f>
        <v>3</v>
      </c>
      <c r="B9" s="208" t="s">
        <v>401</v>
      </c>
      <c r="C9" s="25"/>
    </row>
    <row r="10" spans="1:3" x14ac:dyDescent="0.2">
      <c r="A10" s="135">
        <f>A9+1</f>
        <v>4</v>
      </c>
      <c r="B10" s="208" t="s">
        <v>402</v>
      </c>
      <c r="C10" s="16"/>
    </row>
    <row r="11" spans="1:3" ht="13.5" thickBot="1" x14ac:dyDescent="0.25">
      <c r="A11" s="124" t="s">
        <v>345</v>
      </c>
      <c r="B11" s="69"/>
      <c r="C11" s="26"/>
    </row>
    <row r="12" spans="1:3" x14ac:dyDescent="0.2">
      <c r="A12" s="135">
        <f>A10+1</f>
        <v>5</v>
      </c>
      <c r="B12" s="209" t="s">
        <v>403</v>
      </c>
      <c r="C12" s="16"/>
    </row>
    <row r="13" spans="1:3" x14ac:dyDescent="0.2">
      <c r="A13" s="135">
        <f>A12+1</f>
        <v>6</v>
      </c>
      <c r="B13" s="209" t="s">
        <v>404</v>
      </c>
      <c r="C13" s="25"/>
    </row>
    <row r="14" spans="1:3" ht="12" customHeight="1" thickBot="1" x14ac:dyDescent="0.25">
      <c r="A14" s="325" t="s">
        <v>346</v>
      </c>
      <c r="B14" s="326"/>
      <c r="C14" s="26"/>
    </row>
    <row r="15" spans="1:3" x14ac:dyDescent="0.2">
      <c r="A15" s="150">
        <f>A13+1</f>
        <v>7</v>
      </c>
      <c r="B15" s="188" t="s">
        <v>370</v>
      </c>
      <c r="C15" s="25"/>
    </row>
    <row r="16" spans="1:3" x14ac:dyDescent="0.2">
      <c r="A16" s="135">
        <f>A15+1</f>
        <v>8</v>
      </c>
      <c r="B16" s="209" t="s">
        <v>382</v>
      </c>
      <c r="C16" s="16"/>
    </row>
    <row r="17" spans="1:3" ht="15" x14ac:dyDescent="0.25">
      <c r="A17" s="319" t="s">
        <v>347</v>
      </c>
      <c r="B17" s="320"/>
      <c r="C17" s="173"/>
    </row>
    <row r="18" spans="1:3" ht="13.5" customHeight="1" thickBot="1" x14ac:dyDescent="0.25">
      <c r="A18" s="325" t="s">
        <v>349</v>
      </c>
      <c r="B18" s="326"/>
      <c r="C18" s="26"/>
    </row>
    <row r="19" spans="1:3" x14ac:dyDescent="0.2">
      <c r="A19" s="150">
        <f>A16+1</f>
        <v>9</v>
      </c>
      <c r="B19" s="181" t="s">
        <v>372</v>
      </c>
      <c r="C19" s="25"/>
    </row>
    <row r="20" spans="1:3" x14ac:dyDescent="0.2">
      <c r="A20" s="63">
        <f>A19+1</f>
        <v>10</v>
      </c>
      <c r="B20" s="188" t="s">
        <v>69</v>
      </c>
      <c r="C20" s="25"/>
    </row>
    <row r="21" spans="1:3" x14ac:dyDescent="0.2">
      <c r="A21" s="63">
        <f>A20+1</f>
        <v>11</v>
      </c>
      <c r="B21" s="181" t="s">
        <v>68</v>
      </c>
      <c r="C21" s="16"/>
    </row>
    <row r="22" spans="1:3" x14ac:dyDescent="0.2">
      <c r="A22" s="135">
        <f>A21+1</f>
        <v>12</v>
      </c>
      <c r="B22" s="210" t="s">
        <v>381</v>
      </c>
      <c r="C22" s="16"/>
    </row>
    <row r="23" spans="1:3" ht="12.75" customHeight="1" thickBot="1" x14ac:dyDescent="0.25">
      <c r="A23" s="231" t="s">
        <v>350</v>
      </c>
      <c r="B23" s="233"/>
      <c r="C23" s="26"/>
    </row>
    <row r="24" spans="1:3" x14ac:dyDescent="0.2">
      <c r="A24" s="150">
        <f>A22+1</f>
        <v>13</v>
      </c>
      <c r="B24" s="209" t="s">
        <v>379</v>
      </c>
      <c r="C24" s="25"/>
    </row>
    <row r="25" spans="1:3" x14ac:dyDescent="0.2">
      <c r="A25" s="150">
        <f>A24+1</f>
        <v>14</v>
      </c>
      <c r="B25" s="209" t="s">
        <v>380</v>
      </c>
      <c r="C25" s="16"/>
    </row>
    <row r="26" spans="1:3" ht="13.5" thickBot="1" x14ac:dyDescent="0.25">
      <c r="A26" s="231" t="s">
        <v>346</v>
      </c>
      <c r="B26" s="233"/>
      <c r="C26" s="26"/>
    </row>
    <row r="27" spans="1:3" x14ac:dyDescent="0.2">
      <c r="A27" s="135">
        <f>A25+1</f>
        <v>15</v>
      </c>
      <c r="B27" s="181" t="s">
        <v>367</v>
      </c>
      <c r="C27" s="16"/>
    </row>
    <row r="28" spans="1:3" x14ac:dyDescent="0.2">
      <c r="A28" s="63">
        <f>A27+1</f>
        <v>16</v>
      </c>
      <c r="B28" s="181" t="s">
        <v>373</v>
      </c>
      <c r="C28" s="16"/>
    </row>
    <row r="29" spans="1:3" x14ac:dyDescent="0.2">
      <c r="A29" s="135">
        <f>A28+1</f>
        <v>17</v>
      </c>
      <c r="B29" s="209" t="s">
        <v>378</v>
      </c>
      <c r="C29" s="16"/>
    </row>
    <row r="30" spans="1:3" ht="15" x14ac:dyDescent="0.25">
      <c r="A30" s="319" t="s">
        <v>348</v>
      </c>
      <c r="B30" s="320"/>
      <c r="C30" s="28"/>
    </row>
    <row r="31" spans="1:3" ht="13.5" thickBot="1" x14ac:dyDescent="0.25">
      <c r="A31" s="231" t="s">
        <v>349</v>
      </c>
      <c r="B31" s="233"/>
      <c r="C31" s="31"/>
    </row>
    <row r="32" spans="1:3" x14ac:dyDescent="0.2">
      <c r="A32" s="150">
        <f>A29+1</f>
        <v>18</v>
      </c>
      <c r="B32" s="188" t="s">
        <v>69</v>
      </c>
      <c r="C32" s="82"/>
    </row>
    <row r="33" spans="1:3" x14ac:dyDescent="0.2">
      <c r="A33" s="63">
        <f>A32+1</f>
        <v>19</v>
      </c>
      <c r="B33" s="181" t="s">
        <v>68</v>
      </c>
      <c r="C33" s="82"/>
    </row>
    <row r="34" spans="1:3" x14ac:dyDescent="0.2">
      <c r="A34" s="63">
        <f>A33+1</f>
        <v>20</v>
      </c>
      <c r="B34" s="181" t="s">
        <v>70</v>
      </c>
      <c r="C34" s="30"/>
    </row>
    <row r="35" spans="1:3" x14ac:dyDescent="0.2">
      <c r="A35" s="63">
        <f>A34+1</f>
        <v>21</v>
      </c>
      <c r="B35" s="181" t="s">
        <v>71</v>
      </c>
      <c r="C35" s="30"/>
    </row>
    <row r="36" spans="1:3" x14ac:dyDescent="0.2">
      <c r="A36" s="135">
        <f>A35+1</f>
        <v>22</v>
      </c>
      <c r="B36" s="181" t="s">
        <v>72</v>
      </c>
      <c r="C36" s="30"/>
    </row>
    <row r="37" spans="1:3" ht="12.75" customHeight="1" thickBot="1" x14ac:dyDescent="0.25">
      <c r="A37" s="231" t="s">
        <v>350</v>
      </c>
      <c r="B37" s="233"/>
      <c r="C37" s="26"/>
    </row>
    <row r="38" spans="1:3" x14ac:dyDescent="0.2">
      <c r="A38" s="150">
        <f>A36+1</f>
        <v>23</v>
      </c>
      <c r="B38" s="209" t="s">
        <v>379</v>
      </c>
      <c r="C38" s="25"/>
    </row>
    <row r="39" spans="1:3" ht="15" x14ac:dyDescent="0.25">
      <c r="A39" s="319" t="s">
        <v>351</v>
      </c>
      <c r="B39" s="320"/>
      <c r="C39" s="173"/>
    </row>
    <row r="40" spans="1:3" ht="13.5" customHeight="1" thickBot="1" x14ac:dyDescent="0.25">
      <c r="A40" s="325" t="s">
        <v>350</v>
      </c>
      <c r="B40" s="326"/>
      <c r="C40" s="26"/>
    </row>
    <row r="41" spans="1:3" x14ac:dyDescent="0.2">
      <c r="A41" s="150">
        <f>A38+1</f>
        <v>24</v>
      </c>
      <c r="B41" s="188" t="s">
        <v>369</v>
      </c>
      <c r="C41" s="25"/>
    </row>
    <row r="42" spans="1:3" x14ac:dyDescent="0.2">
      <c r="A42" s="150">
        <f>A41+1</f>
        <v>25</v>
      </c>
      <c r="B42" s="181" t="s">
        <v>73</v>
      </c>
      <c r="C42" s="16"/>
    </row>
    <row r="43" spans="1:3" ht="12.75" customHeight="1" thickBot="1" x14ac:dyDescent="0.25">
      <c r="A43" s="231" t="s">
        <v>353</v>
      </c>
      <c r="B43" s="233"/>
      <c r="C43" s="26"/>
    </row>
    <row r="44" spans="1:3" x14ac:dyDescent="0.2">
      <c r="A44" s="150">
        <f>A42+1</f>
        <v>26</v>
      </c>
      <c r="B44" s="188" t="s">
        <v>75</v>
      </c>
      <c r="C44" s="25"/>
    </row>
    <row r="45" spans="1:3" x14ac:dyDescent="0.2">
      <c r="A45" s="135">
        <f>A44+1</f>
        <v>27</v>
      </c>
      <c r="B45" s="181" t="s">
        <v>368</v>
      </c>
      <c r="C45" s="16"/>
    </row>
    <row r="46" spans="1:3" ht="13.5" thickBot="1" x14ac:dyDescent="0.25">
      <c r="A46" s="231" t="s">
        <v>352</v>
      </c>
      <c r="B46" s="233"/>
      <c r="C46" s="26"/>
    </row>
    <row r="47" spans="1:3" x14ac:dyDescent="0.2">
      <c r="A47" s="135">
        <f>A45+1</f>
        <v>28</v>
      </c>
      <c r="B47" s="181" t="s">
        <v>74</v>
      </c>
      <c r="C47" s="16"/>
    </row>
    <row r="48" spans="1:3" x14ac:dyDescent="0.2">
      <c r="A48" s="135">
        <f>A47+1</f>
        <v>29</v>
      </c>
      <c r="B48" s="181" t="s">
        <v>76</v>
      </c>
      <c r="C48" s="16"/>
    </row>
    <row r="49" spans="1:3" ht="13.5" thickBot="1" x14ac:dyDescent="0.25">
      <c r="A49" s="231" t="s">
        <v>346</v>
      </c>
      <c r="B49" s="233"/>
      <c r="C49" s="31"/>
    </row>
    <row r="50" spans="1:3" x14ac:dyDescent="0.2">
      <c r="A50" s="150">
        <f>A48+1</f>
        <v>30</v>
      </c>
      <c r="B50" s="188" t="s">
        <v>366</v>
      </c>
      <c r="C50" s="82"/>
    </row>
    <row r="51" spans="1:3" x14ac:dyDescent="0.2">
      <c r="A51" s="63">
        <f>A50+1</f>
        <v>31</v>
      </c>
      <c r="B51" s="181" t="s">
        <v>374</v>
      </c>
      <c r="C51" s="30"/>
    </row>
    <row r="52" spans="1:3" x14ac:dyDescent="0.2">
      <c r="A52" s="63">
        <f>A51+1</f>
        <v>32</v>
      </c>
      <c r="B52" s="188" t="s">
        <v>365</v>
      </c>
      <c r="C52" s="195"/>
    </row>
    <row r="53" spans="1:3" x14ac:dyDescent="0.2">
      <c r="A53" s="135">
        <f>A52+1</f>
        <v>33</v>
      </c>
      <c r="B53" s="181" t="s">
        <v>375</v>
      </c>
      <c r="C53" s="195"/>
    </row>
    <row r="54" spans="1:3" ht="105" customHeight="1" x14ac:dyDescent="0.2">
      <c r="A54" s="199"/>
      <c r="B54" s="194"/>
      <c r="C54" s="195"/>
    </row>
    <row r="55" spans="1:3" ht="15" x14ac:dyDescent="0.25">
      <c r="A55" s="319" t="s">
        <v>352</v>
      </c>
      <c r="B55" s="320"/>
      <c r="C55" s="173"/>
    </row>
    <row r="56" spans="1:3" ht="13.5" thickBot="1" x14ac:dyDescent="0.25">
      <c r="A56" s="231" t="s">
        <v>81</v>
      </c>
      <c r="B56" s="233"/>
      <c r="C56" s="26"/>
    </row>
    <row r="57" spans="1:3" x14ac:dyDescent="0.2">
      <c r="A57" s="150">
        <f>A53+1</f>
        <v>34</v>
      </c>
      <c r="B57" s="188" t="s">
        <v>77</v>
      </c>
      <c r="C57" s="195"/>
    </row>
    <row r="58" spans="1:3" x14ac:dyDescent="0.2">
      <c r="A58" s="63">
        <f>A57+1</f>
        <v>35</v>
      </c>
      <c r="B58" s="181" t="s">
        <v>78</v>
      </c>
      <c r="C58" s="195"/>
    </row>
    <row r="59" spans="1:3" x14ac:dyDescent="0.2">
      <c r="A59" s="63">
        <f>A58+1</f>
        <v>36</v>
      </c>
      <c r="B59" s="188" t="s">
        <v>79</v>
      </c>
      <c r="C59" s="195"/>
    </row>
    <row r="60" spans="1:3" x14ac:dyDescent="0.2">
      <c r="A60" s="135">
        <f>A59+1</f>
        <v>37</v>
      </c>
      <c r="B60" s="181" t="s">
        <v>80</v>
      </c>
      <c r="C60" s="195"/>
    </row>
    <row r="61" spans="1:3" ht="13.5" thickBot="1" x14ac:dyDescent="0.25">
      <c r="A61" s="231" t="s">
        <v>346</v>
      </c>
      <c r="B61" s="233"/>
      <c r="C61" s="31"/>
    </row>
    <row r="62" spans="1:3" x14ac:dyDescent="0.2">
      <c r="A62" s="150">
        <f>A60+1</f>
        <v>38</v>
      </c>
      <c r="B62" s="188" t="s">
        <v>364</v>
      </c>
      <c r="C62" s="195"/>
    </row>
    <row r="63" spans="1:3" x14ac:dyDescent="0.2">
      <c r="A63" s="63">
        <f>A62+1</f>
        <v>39</v>
      </c>
      <c r="B63" s="181" t="s">
        <v>376</v>
      </c>
      <c r="C63" s="195"/>
    </row>
    <row r="64" spans="1:3" x14ac:dyDescent="0.2">
      <c r="A64" s="63">
        <f>A63+1</f>
        <v>40</v>
      </c>
      <c r="B64" s="188" t="s">
        <v>363</v>
      </c>
      <c r="C64" s="195"/>
    </row>
    <row r="65" spans="1:3" ht="13.5" thickBot="1" x14ac:dyDescent="0.25">
      <c r="A65" s="135">
        <f>A64+1</f>
        <v>41</v>
      </c>
      <c r="B65" s="181" t="s">
        <v>377</v>
      </c>
      <c r="C65" s="198"/>
    </row>
    <row r="66" spans="1:3" x14ac:dyDescent="0.2">
      <c r="A66" s="162"/>
      <c r="B66" s="162"/>
      <c r="C66" s="178"/>
    </row>
    <row r="67" spans="1:3" s="127" customFormat="1" ht="15" x14ac:dyDescent="0.25">
      <c r="A67" s="319" t="s">
        <v>355</v>
      </c>
      <c r="B67" s="320"/>
      <c r="C67" s="177"/>
    </row>
    <row r="68" spans="1:3" s="127" customFormat="1" x14ac:dyDescent="0.2">
      <c r="A68" s="174">
        <f>A65+1</f>
        <v>42</v>
      </c>
      <c r="B68" s="192" t="s">
        <v>357</v>
      </c>
      <c r="C68" s="126"/>
    </row>
    <row r="69" spans="1:3" s="127" customFormat="1" x14ac:dyDescent="0.2">
      <c r="A69" s="175">
        <f>A68+1</f>
        <v>43</v>
      </c>
      <c r="B69" s="192" t="s">
        <v>358</v>
      </c>
      <c r="C69" s="126"/>
    </row>
    <row r="70" spans="1:3" s="127" customFormat="1" x14ac:dyDescent="0.2">
      <c r="A70" s="175">
        <f>A69+1</f>
        <v>44</v>
      </c>
      <c r="B70" s="192" t="s">
        <v>359</v>
      </c>
      <c r="C70" s="126"/>
    </row>
    <row r="71" spans="1:3" s="127" customFormat="1" x14ac:dyDescent="0.2">
      <c r="A71" s="175">
        <f>A70+1</f>
        <v>45</v>
      </c>
      <c r="B71" s="192" t="s">
        <v>360</v>
      </c>
      <c r="C71" s="126"/>
    </row>
    <row r="72" spans="1:3" s="127" customFormat="1" x14ac:dyDescent="0.2">
      <c r="A72" s="175">
        <f>A71+1</f>
        <v>46</v>
      </c>
      <c r="B72" s="192" t="s">
        <v>361</v>
      </c>
      <c r="C72" s="126"/>
    </row>
    <row r="73" spans="1:3" x14ac:dyDescent="0.2">
      <c r="A73" s="135">
        <f>A72+1</f>
        <v>47</v>
      </c>
      <c r="B73" s="192" t="s">
        <v>362</v>
      </c>
      <c r="C73" s="126"/>
    </row>
    <row r="74" spans="1:3" x14ac:dyDescent="0.2">
      <c r="A74" s="282" t="s">
        <v>354</v>
      </c>
      <c r="B74" s="283"/>
      <c r="C74" s="130"/>
    </row>
    <row r="75" spans="1:3" x14ac:dyDescent="0.2">
      <c r="A75" s="125"/>
      <c r="B75" s="128"/>
      <c r="C75" s="126"/>
    </row>
    <row r="76" spans="1:3" x14ac:dyDescent="0.2">
      <c r="A76" s="273" t="s">
        <v>108</v>
      </c>
      <c r="B76" s="274"/>
      <c r="C76" s="109"/>
    </row>
    <row r="77" spans="1:3" x14ac:dyDescent="0.2">
      <c r="A77" s="246" t="s">
        <v>109</v>
      </c>
      <c r="B77" s="274"/>
      <c r="C77" s="151">
        <f>A73*10</f>
        <v>470</v>
      </c>
    </row>
    <row r="78" spans="1:3" x14ac:dyDescent="0.2">
      <c r="A78" s="246" t="s">
        <v>356</v>
      </c>
      <c r="B78" s="274"/>
      <c r="C78" s="151">
        <f>C76/C77*10</f>
        <v>0</v>
      </c>
    </row>
    <row r="79" spans="1:3" ht="13.5" thickBot="1" x14ac:dyDescent="0.25">
      <c r="A79" s="70"/>
      <c r="B79" s="12"/>
      <c r="C79" s="31"/>
    </row>
  </sheetData>
  <mergeCells count="27">
    <mergeCell ref="A5:B5"/>
    <mergeCell ref="A55:B55"/>
    <mergeCell ref="A56:B56"/>
    <mergeCell ref="A61:B61"/>
    <mergeCell ref="A1:B1"/>
    <mergeCell ref="A2:B2"/>
    <mergeCell ref="A3:B3"/>
    <mergeCell ref="A4:B4"/>
    <mergeCell ref="A14:B14"/>
    <mergeCell ref="A18:B18"/>
    <mergeCell ref="A23:B23"/>
    <mergeCell ref="A40:B40"/>
    <mergeCell ref="A43:B43"/>
    <mergeCell ref="A46:B46"/>
    <mergeCell ref="A49:B49"/>
    <mergeCell ref="A30:B30"/>
    <mergeCell ref="A37:B37"/>
    <mergeCell ref="A78:B78"/>
    <mergeCell ref="A6:B6"/>
    <mergeCell ref="A31:B31"/>
    <mergeCell ref="A26:B26"/>
    <mergeCell ref="A74:B74"/>
    <mergeCell ref="A17:B17"/>
    <mergeCell ref="A39:B39"/>
    <mergeCell ref="A67:B67"/>
    <mergeCell ref="A76:B76"/>
    <mergeCell ref="A77:B77"/>
  </mergeCells>
  <phoneticPr fontId="0" type="noConversion"/>
  <pageMargins left="0.78740157480314965" right="0.78740157480314965" top="0" bottom="0.39370078740157483" header="0.51181102362204722" footer="0"/>
  <pageSetup paperSize="9" orientation="portrait" verticalDpi="300" r:id="rId1"/>
  <headerFooter alignWithMargins="0">
    <oddFooter>&amp;RSeite &amp;P von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94"/>
  <sheetViews>
    <sheetView topLeftCell="A73" zoomScale="230" zoomScaleNormal="230" workbookViewId="0">
      <selection activeCell="B83" sqref="B83:B84"/>
    </sheetView>
  </sheetViews>
  <sheetFormatPr baseColWidth="10" defaultRowHeight="12.75" x14ac:dyDescent="0.2"/>
  <cols>
    <col min="1" max="1" width="10.5703125" style="32" customWidth="1"/>
    <col min="2" max="2" width="32.7109375" style="32" customWidth="1"/>
    <col min="3" max="3" width="11.140625" style="96" customWidth="1"/>
    <col min="4" max="4" width="11.140625" style="99" customWidth="1"/>
    <col min="5" max="5" width="14.5703125" bestFit="1" customWidth="1"/>
  </cols>
  <sheetData>
    <row r="1" spans="1:5" ht="26.25" customHeight="1" x14ac:dyDescent="0.4">
      <c r="A1" s="217" t="s">
        <v>82</v>
      </c>
      <c r="B1" s="218"/>
      <c r="C1" s="218"/>
      <c r="D1" s="218"/>
      <c r="E1" s="8"/>
    </row>
    <row r="2" spans="1:5" ht="25.5" customHeight="1" thickBot="1" x14ac:dyDescent="0.45">
      <c r="A2" s="219" t="s">
        <v>83</v>
      </c>
      <c r="B2" s="220"/>
      <c r="C2" s="220"/>
      <c r="D2" s="221"/>
      <c r="E2" s="10"/>
    </row>
    <row r="3" spans="1:5" ht="25.5" customHeight="1" x14ac:dyDescent="0.4">
      <c r="A3" s="222" t="s">
        <v>98</v>
      </c>
      <c r="B3" s="223"/>
      <c r="C3" s="223"/>
      <c r="D3" s="224"/>
      <c r="E3" s="11" t="s">
        <v>0</v>
      </c>
    </row>
    <row r="4" spans="1:5" ht="25.5" customHeight="1" thickBot="1" x14ac:dyDescent="0.45">
      <c r="A4" s="225" t="s">
        <v>99</v>
      </c>
      <c r="B4" s="226"/>
      <c r="C4" s="226"/>
      <c r="D4" s="227"/>
      <c r="E4" s="13"/>
    </row>
    <row r="5" spans="1:5" ht="7.15" customHeight="1" x14ac:dyDescent="0.4">
      <c r="A5" s="88"/>
      <c r="B5" s="90"/>
      <c r="C5" s="93"/>
      <c r="D5" s="97"/>
      <c r="E5" s="11"/>
    </row>
    <row r="6" spans="1:5" x14ac:dyDescent="0.2">
      <c r="A6" s="228" t="s">
        <v>133</v>
      </c>
      <c r="B6" s="229"/>
      <c r="C6" s="229"/>
      <c r="D6" s="230"/>
      <c r="E6" s="15"/>
    </row>
    <row r="7" spans="1:5" ht="6.6" customHeight="1" x14ac:dyDescent="0.2">
      <c r="A7" s="89"/>
      <c r="B7" s="91"/>
      <c r="C7" s="94"/>
      <c r="D7" s="98"/>
      <c r="E7" s="15"/>
    </row>
    <row r="8" spans="1:5" ht="13.5" thickBot="1" x14ac:dyDescent="0.25">
      <c r="A8" s="231" t="s">
        <v>100</v>
      </c>
      <c r="B8" s="232"/>
      <c r="C8" s="232"/>
      <c r="D8" s="233"/>
      <c r="E8" s="103"/>
    </row>
    <row r="9" spans="1:5" x14ac:dyDescent="0.2">
      <c r="A9" s="150">
        <v>1</v>
      </c>
      <c r="B9" s="50" t="s">
        <v>384</v>
      </c>
      <c r="C9" s="101" t="s">
        <v>4</v>
      </c>
      <c r="D9" s="102" t="s">
        <v>6</v>
      </c>
      <c r="E9" s="25"/>
    </row>
    <row r="10" spans="1:5" x14ac:dyDescent="0.2">
      <c r="A10" s="63">
        <f>A9+1</f>
        <v>2</v>
      </c>
      <c r="B10" s="50" t="s">
        <v>122</v>
      </c>
      <c r="C10" s="100" t="s">
        <v>115</v>
      </c>
      <c r="D10" s="58" t="s">
        <v>22</v>
      </c>
      <c r="E10" s="16"/>
    </row>
    <row r="11" spans="1:5" x14ac:dyDescent="0.2">
      <c r="A11" s="63">
        <f t="shared" ref="A11:A22" si="0">A10+1</f>
        <v>3</v>
      </c>
      <c r="B11" s="50" t="s">
        <v>137</v>
      </c>
      <c r="C11" s="100" t="s">
        <v>121</v>
      </c>
      <c r="D11" s="58" t="s">
        <v>118</v>
      </c>
      <c r="E11" s="16"/>
    </row>
    <row r="12" spans="1:5" x14ac:dyDescent="0.2">
      <c r="A12" s="63">
        <f t="shared" si="0"/>
        <v>4</v>
      </c>
      <c r="B12" s="208" t="s">
        <v>385</v>
      </c>
      <c r="C12" s="100" t="s">
        <v>3</v>
      </c>
      <c r="D12" s="58" t="s">
        <v>118</v>
      </c>
      <c r="E12" s="16"/>
    </row>
    <row r="13" spans="1:5" x14ac:dyDescent="0.2">
      <c r="A13" s="63">
        <f t="shared" si="0"/>
        <v>5</v>
      </c>
      <c r="B13" s="50" t="s">
        <v>383</v>
      </c>
      <c r="C13" s="168" t="s">
        <v>8</v>
      </c>
      <c r="D13" s="58" t="s">
        <v>118</v>
      </c>
      <c r="E13" s="16"/>
    </row>
    <row r="14" spans="1:5" x14ac:dyDescent="0.2">
      <c r="A14" s="63">
        <f t="shared" si="0"/>
        <v>6</v>
      </c>
      <c r="B14" s="208" t="s">
        <v>386</v>
      </c>
      <c r="C14" s="100" t="s">
        <v>3</v>
      </c>
      <c r="D14" s="58" t="s">
        <v>118</v>
      </c>
      <c r="E14" s="16"/>
    </row>
    <row r="15" spans="1:5" x14ac:dyDescent="0.2">
      <c r="A15" s="63">
        <f t="shared" si="0"/>
        <v>7</v>
      </c>
      <c r="B15" s="50" t="s">
        <v>138</v>
      </c>
      <c r="C15" s="168" t="s">
        <v>8</v>
      </c>
      <c r="D15" s="58" t="s">
        <v>118</v>
      </c>
      <c r="E15" s="16"/>
    </row>
    <row r="16" spans="1:5" x14ac:dyDescent="0.2">
      <c r="A16" s="63">
        <f t="shared" si="0"/>
        <v>8</v>
      </c>
      <c r="B16" s="50" t="s">
        <v>123</v>
      </c>
      <c r="C16" s="201" t="s">
        <v>116</v>
      </c>
      <c r="D16" s="58" t="s">
        <v>119</v>
      </c>
      <c r="E16" s="16"/>
    </row>
    <row r="17" spans="1:5" x14ac:dyDescent="0.2">
      <c r="A17" s="63">
        <f t="shared" si="0"/>
        <v>9</v>
      </c>
      <c r="B17" s="50" t="s">
        <v>135</v>
      </c>
      <c r="C17" s="201" t="s">
        <v>4</v>
      </c>
      <c r="D17" s="58" t="s">
        <v>118</v>
      </c>
      <c r="E17" s="16"/>
    </row>
    <row r="18" spans="1:5" x14ac:dyDescent="0.2">
      <c r="A18" s="63">
        <f t="shared" si="0"/>
        <v>10</v>
      </c>
      <c r="B18" s="50" t="s">
        <v>136</v>
      </c>
      <c r="C18" s="201" t="s">
        <v>8</v>
      </c>
      <c r="D18" s="58" t="s">
        <v>118</v>
      </c>
      <c r="E18" s="16"/>
    </row>
    <row r="19" spans="1:5" x14ac:dyDescent="0.2">
      <c r="A19" s="63">
        <f t="shared" si="0"/>
        <v>11</v>
      </c>
      <c r="B19" s="208" t="s">
        <v>387</v>
      </c>
      <c r="C19" s="201" t="s">
        <v>4</v>
      </c>
      <c r="D19" s="58" t="s">
        <v>118</v>
      </c>
      <c r="E19" s="16"/>
    </row>
    <row r="20" spans="1:5" x14ac:dyDescent="0.2">
      <c r="A20" s="63">
        <f t="shared" si="0"/>
        <v>12</v>
      </c>
      <c r="B20" s="33" t="s">
        <v>124</v>
      </c>
      <c r="C20" s="100" t="s">
        <v>116</v>
      </c>
      <c r="D20" s="58" t="s">
        <v>119</v>
      </c>
      <c r="E20" s="16"/>
    </row>
    <row r="21" spans="1:5" x14ac:dyDescent="0.2">
      <c r="A21" s="63">
        <f t="shared" si="0"/>
        <v>13</v>
      </c>
      <c r="B21" s="33" t="s">
        <v>125</v>
      </c>
      <c r="C21" s="100" t="s">
        <v>117</v>
      </c>
      <c r="D21" s="58" t="s">
        <v>119</v>
      </c>
      <c r="E21" s="16"/>
    </row>
    <row r="22" spans="1:5" x14ac:dyDescent="0.2">
      <c r="A22" s="63">
        <f t="shared" si="0"/>
        <v>14</v>
      </c>
      <c r="B22" s="33" t="s">
        <v>134</v>
      </c>
      <c r="C22" s="100" t="s">
        <v>25</v>
      </c>
      <c r="D22" s="58" t="s">
        <v>119</v>
      </c>
      <c r="E22" s="16"/>
    </row>
    <row r="23" spans="1:5" x14ac:dyDescent="0.2">
      <c r="A23" s="234" t="s">
        <v>104</v>
      </c>
      <c r="B23" s="235"/>
      <c r="C23" s="235"/>
      <c r="D23" s="236"/>
      <c r="E23" s="49"/>
    </row>
    <row r="24" spans="1:5" x14ac:dyDescent="0.2">
      <c r="A24" s="36"/>
      <c r="B24" s="92"/>
      <c r="C24" s="95"/>
      <c r="D24" s="92"/>
      <c r="E24" s="16"/>
    </row>
    <row r="25" spans="1:5" ht="13.5" thickBot="1" x14ac:dyDescent="0.25">
      <c r="A25" s="237" t="s">
        <v>101</v>
      </c>
      <c r="B25" s="238"/>
      <c r="C25" s="238"/>
      <c r="D25" s="239"/>
      <c r="E25" s="26"/>
    </row>
    <row r="26" spans="1:5" x14ac:dyDescent="0.2">
      <c r="A26" s="150">
        <f>A22+1</f>
        <v>15</v>
      </c>
      <c r="B26" s="203" t="s">
        <v>139</v>
      </c>
      <c r="C26" s="101" t="s">
        <v>2</v>
      </c>
      <c r="D26" s="102" t="s">
        <v>118</v>
      </c>
      <c r="E26" s="25"/>
    </row>
    <row r="27" spans="1:5" x14ac:dyDescent="0.2">
      <c r="A27" s="63">
        <f t="shared" ref="A27:A39" si="1">A26+1</f>
        <v>16</v>
      </c>
      <c r="B27" s="203" t="s">
        <v>140</v>
      </c>
      <c r="C27" s="100" t="s">
        <v>26</v>
      </c>
      <c r="D27" s="58" t="s">
        <v>119</v>
      </c>
      <c r="E27" s="16"/>
    </row>
    <row r="28" spans="1:5" x14ac:dyDescent="0.2">
      <c r="A28" s="63">
        <f t="shared" si="1"/>
        <v>17</v>
      </c>
      <c r="B28" s="203" t="s">
        <v>141</v>
      </c>
      <c r="C28" s="100" t="s">
        <v>4</v>
      </c>
      <c r="D28" s="58" t="s">
        <v>118</v>
      </c>
      <c r="E28" s="16"/>
    </row>
    <row r="29" spans="1:5" x14ac:dyDescent="0.2">
      <c r="A29" s="63">
        <f t="shared" si="1"/>
        <v>18</v>
      </c>
      <c r="B29" s="33" t="s">
        <v>142</v>
      </c>
      <c r="C29" s="100" t="s">
        <v>4</v>
      </c>
      <c r="D29" s="58" t="s">
        <v>118</v>
      </c>
      <c r="E29" s="16"/>
    </row>
    <row r="30" spans="1:5" x14ac:dyDescent="0.2">
      <c r="A30" s="63">
        <f t="shared" si="1"/>
        <v>19</v>
      </c>
      <c r="B30" s="33" t="s">
        <v>143</v>
      </c>
      <c r="C30" s="100" t="s">
        <v>7</v>
      </c>
      <c r="D30" s="58" t="s">
        <v>119</v>
      </c>
      <c r="E30" s="16"/>
    </row>
    <row r="31" spans="1:5" x14ac:dyDescent="0.2">
      <c r="A31" s="63">
        <f t="shared" si="1"/>
        <v>20</v>
      </c>
      <c r="B31" s="33" t="s">
        <v>144</v>
      </c>
      <c r="C31" s="100" t="s">
        <v>7</v>
      </c>
      <c r="D31" s="58" t="s">
        <v>119</v>
      </c>
      <c r="E31" s="16"/>
    </row>
    <row r="32" spans="1:5" x14ac:dyDescent="0.2">
      <c r="A32" s="63">
        <f t="shared" si="1"/>
        <v>21</v>
      </c>
      <c r="B32" s="33" t="s">
        <v>145</v>
      </c>
      <c r="C32" s="100" t="s">
        <v>2</v>
      </c>
      <c r="D32" s="58" t="s">
        <v>118</v>
      </c>
      <c r="E32" s="16"/>
    </row>
    <row r="33" spans="1:5" x14ac:dyDescent="0.2">
      <c r="A33" s="63">
        <f t="shared" si="1"/>
        <v>22</v>
      </c>
      <c r="B33" s="33" t="s">
        <v>126</v>
      </c>
      <c r="C33" s="100" t="s">
        <v>116</v>
      </c>
      <c r="D33" s="58" t="s">
        <v>119</v>
      </c>
      <c r="E33" s="16"/>
    </row>
    <row r="34" spans="1:5" x14ac:dyDescent="0.2">
      <c r="A34" s="63">
        <f t="shared" si="1"/>
        <v>23</v>
      </c>
      <c r="B34" s="33" t="s">
        <v>146</v>
      </c>
      <c r="C34" s="100" t="s">
        <v>27</v>
      </c>
      <c r="D34" s="58" t="s">
        <v>118</v>
      </c>
      <c r="E34" s="16"/>
    </row>
    <row r="35" spans="1:5" x14ac:dyDescent="0.2">
      <c r="A35" s="63">
        <f t="shared" si="1"/>
        <v>24</v>
      </c>
      <c r="B35" s="33" t="s">
        <v>127</v>
      </c>
      <c r="C35" s="100" t="s">
        <v>2</v>
      </c>
      <c r="D35" s="58" t="s">
        <v>118</v>
      </c>
      <c r="E35" s="16"/>
    </row>
    <row r="36" spans="1:5" x14ac:dyDescent="0.2">
      <c r="A36" s="63">
        <f t="shared" si="1"/>
        <v>25</v>
      </c>
      <c r="B36" s="33" t="s">
        <v>147</v>
      </c>
      <c r="C36" s="100" t="s">
        <v>4</v>
      </c>
      <c r="D36" s="58" t="s">
        <v>118</v>
      </c>
      <c r="E36" s="16"/>
    </row>
    <row r="37" spans="1:5" x14ac:dyDescent="0.2">
      <c r="A37" s="63">
        <f t="shared" si="1"/>
        <v>26</v>
      </c>
      <c r="B37" s="33" t="s">
        <v>148</v>
      </c>
      <c r="C37" s="100" t="s">
        <v>5</v>
      </c>
      <c r="D37" s="58" t="s">
        <v>119</v>
      </c>
      <c r="E37" s="16"/>
    </row>
    <row r="38" spans="1:5" x14ac:dyDescent="0.2">
      <c r="A38" s="63">
        <f t="shared" si="1"/>
        <v>27</v>
      </c>
      <c r="B38" s="33" t="s">
        <v>149</v>
      </c>
      <c r="C38" s="100" t="s">
        <v>2</v>
      </c>
      <c r="D38" s="58" t="s">
        <v>118</v>
      </c>
      <c r="E38" s="16"/>
    </row>
    <row r="39" spans="1:5" x14ac:dyDescent="0.2">
      <c r="A39" s="63">
        <f t="shared" si="1"/>
        <v>28</v>
      </c>
      <c r="B39" s="33" t="s">
        <v>128</v>
      </c>
      <c r="C39" s="100" t="s">
        <v>27</v>
      </c>
      <c r="D39" s="58" t="s">
        <v>119</v>
      </c>
      <c r="E39" s="16"/>
    </row>
    <row r="40" spans="1:5" x14ac:dyDescent="0.2">
      <c r="A40" s="234" t="s">
        <v>105</v>
      </c>
      <c r="B40" s="235"/>
      <c r="C40" s="235"/>
      <c r="D40" s="236"/>
      <c r="E40" s="110"/>
    </row>
    <row r="41" spans="1:5" x14ac:dyDescent="0.2">
      <c r="A41" s="111"/>
      <c r="B41" s="107"/>
      <c r="C41" s="107"/>
      <c r="D41" s="108"/>
      <c r="E41" s="112"/>
    </row>
    <row r="42" spans="1:5" ht="13.5" thickBot="1" x14ac:dyDescent="0.25">
      <c r="A42" s="237" t="s">
        <v>102</v>
      </c>
      <c r="B42" s="238"/>
      <c r="C42" s="238"/>
      <c r="D42" s="239"/>
      <c r="E42" s="103"/>
    </row>
    <row r="43" spans="1:5" x14ac:dyDescent="0.2">
      <c r="A43" s="150">
        <f>A39+1</f>
        <v>29</v>
      </c>
      <c r="B43" s="33" t="s">
        <v>150</v>
      </c>
      <c r="C43" s="100" t="s">
        <v>26</v>
      </c>
      <c r="D43" s="58" t="s">
        <v>119</v>
      </c>
      <c r="E43" s="25"/>
    </row>
    <row r="44" spans="1:5" x14ac:dyDescent="0.2">
      <c r="A44" s="63">
        <f>A43+1</f>
        <v>30</v>
      </c>
      <c r="B44" s="33" t="s">
        <v>150</v>
      </c>
      <c r="C44" s="100" t="s">
        <v>8</v>
      </c>
      <c r="D44" s="58" t="s">
        <v>118</v>
      </c>
      <c r="E44" s="16"/>
    </row>
    <row r="45" spans="1:5" x14ac:dyDescent="0.2">
      <c r="A45" s="63">
        <f t="shared" ref="A45:A50" si="2">A44+1</f>
        <v>31</v>
      </c>
      <c r="B45" s="33" t="s">
        <v>151</v>
      </c>
      <c r="C45" s="100" t="s">
        <v>27</v>
      </c>
      <c r="D45" s="58" t="s">
        <v>119</v>
      </c>
      <c r="E45" s="16"/>
    </row>
    <row r="46" spans="1:5" x14ac:dyDescent="0.2">
      <c r="A46" s="63">
        <f t="shared" si="2"/>
        <v>32</v>
      </c>
      <c r="B46" s="33" t="s">
        <v>129</v>
      </c>
      <c r="C46" s="100" t="s">
        <v>28</v>
      </c>
      <c r="D46" s="58" t="s">
        <v>119</v>
      </c>
      <c r="E46" s="16"/>
    </row>
    <row r="47" spans="1:5" x14ac:dyDescent="0.2">
      <c r="A47" s="63">
        <f>A46+1</f>
        <v>33</v>
      </c>
      <c r="B47" s="33" t="s">
        <v>152</v>
      </c>
      <c r="C47" s="100" t="s">
        <v>8</v>
      </c>
      <c r="D47" s="58" t="s">
        <v>118</v>
      </c>
      <c r="E47" s="16"/>
    </row>
    <row r="48" spans="1:5" x14ac:dyDescent="0.2">
      <c r="A48" s="63">
        <f t="shared" si="2"/>
        <v>34</v>
      </c>
      <c r="B48" s="33" t="s">
        <v>130</v>
      </c>
      <c r="C48" s="100" t="s">
        <v>5</v>
      </c>
      <c r="D48" s="58" t="s">
        <v>119</v>
      </c>
      <c r="E48" s="16"/>
    </row>
    <row r="49" spans="1:5" x14ac:dyDescent="0.2">
      <c r="A49" s="63">
        <f t="shared" si="2"/>
        <v>35</v>
      </c>
      <c r="B49" s="33" t="s">
        <v>153</v>
      </c>
      <c r="C49" s="100" t="s">
        <v>8</v>
      </c>
      <c r="D49" s="58" t="s">
        <v>118</v>
      </c>
      <c r="E49" s="16"/>
    </row>
    <row r="50" spans="1:5" x14ac:dyDescent="0.2">
      <c r="A50" s="63">
        <f t="shared" si="2"/>
        <v>36</v>
      </c>
      <c r="B50" s="33" t="s">
        <v>154</v>
      </c>
      <c r="C50" s="100" t="s">
        <v>3</v>
      </c>
      <c r="D50" s="58" t="s">
        <v>118</v>
      </c>
      <c r="E50" s="16"/>
    </row>
    <row r="51" spans="1:5" x14ac:dyDescent="0.2">
      <c r="A51" s="234" t="s">
        <v>106</v>
      </c>
      <c r="B51" s="235"/>
      <c r="C51" s="235"/>
      <c r="D51" s="236"/>
      <c r="E51" s="49"/>
    </row>
    <row r="52" spans="1:5" ht="135" customHeight="1" thickBot="1" x14ac:dyDescent="0.25">
      <c r="A52" s="156"/>
      <c r="B52" s="157"/>
      <c r="C52" s="157"/>
      <c r="D52" s="157"/>
      <c r="E52" s="158"/>
    </row>
    <row r="53" spans="1:5" ht="13.5" thickBot="1" x14ac:dyDescent="0.25">
      <c r="A53" s="215" t="s">
        <v>103</v>
      </c>
      <c r="B53" s="216"/>
      <c r="C53" s="216"/>
      <c r="D53" s="216"/>
      <c r="E53" s="103"/>
    </row>
    <row r="54" spans="1:5" x14ac:dyDescent="0.2">
      <c r="A54" s="150">
        <f>A50+1</f>
        <v>37</v>
      </c>
      <c r="B54" s="33" t="s">
        <v>29</v>
      </c>
      <c r="C54" s="101" t="s">
        <v>4</v>
      </c>
      <c r="D54" s="102" t="s">
        <v>118</v>
      </c>
      <c r="E54" s="25"/>
    </row>
    <row r="55" spans="1:5" x14ac:dyDescent="0.2">
      <c r="A55" s="63">
        <f>A54+1</f>
        <v>38</v>
      </c>
      <c r="B55" s="33" t="s">
        <v>155</v>
      </c>
      <c r="C55" s="100" t="s">
        <v>2</v>
      </c>
      <c r="D55" s="58" t="s">
        <v>118</v>
      </c>
      <c r="E55" s="16"/>
    </row>
    <row r="56" spans="1:5" x14ac:dyDescent="0.2">
      <c r="A56" s="63">
        <f>A55+1</f>
        <v>39</v>
      </c>
      <c r="B56" s="33" t="s">
        <v>156</v>
      </c>
      <c r="C56" s="100" t="s">
        <v>4</v>
      </c>
      <c r="D56" s="58" t="s">
        <v>118</v>
      </c>
      <c r="E56" s="16"/>
    </row>
    <row r="57" spans="1:5" x14ac:dyDescent="0.2">
      <c r="A57" s="63">
        <f>A56+1</f>
        <v>40</v>
      </c>
      <c r="B57" s="33" t="s">
        <v>157</v>
      </c>
      <c r="C57" s="100" t="s">
        <v>27</v>
      </c>
      <c r="D57" s="58" t="s">
        <v>119</v>
      </c>
      <c r="E57" s="16"/>
    </row>
    <row r="58" spans="1:5" x14ac:dyDescent="0.2">
      <c r="A58" s="63">
        <f>A57+1</f>
        <v>41</v>
      </c>
      <c r="B58" s="33" t="s">
        <v>158</v>
      </c>
      <c r="C58" s="100" t="s">
        <v>8</v>
      </c>
      <c r="D58" s="58" t="s">
        <v>118</v>
      </c>
      <c r="E58" s="16"/>
    </row>
    <row r="59" spans="1:5" x14ac:dyDescent="0.2">
      <c r="A59" s="63">
        <f>A58+1</f>
        <v>42</v>
      </c>
      <c r="B59" s="33" t="s">
        <v>159</v>
      </c>
      <c r="C59" s="100" t="s">
        <v>1</v>
      </c>
      <c r="D59" s="58" t="s">
        <v>118</v>
      </c>
      <c r="E59" s="16"/>
    </row>
    <row r="60" spans="1:5" ht="13.5" thickBot="1" x14ac:dyDescent="0.25">
      <c r="A60" s="240" t="s">
        <v>107</v>
      </c>
      <c r="B60" s="241"/>
      <c r="C60" s="241"/>
      <c r="D60" s="242"/>
      <c r="E60" s="52"/>
    </row>
    <row r="61" spans="1:5" x14ac:dyDescent="0.2">
      <c r="A61" s="36"/>
      <c r="B61" s="92"/>
      <c r="C61" s="95"/>
      <c r="D61" s="92"/>
      <c r="E61" s="16"/>
    </row>
    <row r="62" spans="1:5" ht="13.5" thickBot="1" x14ac:dyDescent="0.25">
      <c r="A62" s="237" t="s">
        <v>160</v>
      </c>
      <c r="B62" s="238"/>
      <c r="C62" s="238"/>
      <c r="D62" s="239"/>
      <c r="E62" s="26"/>
    </row>
    <row r="63" spans="1:5" x14ac:dyDescent="0.2">
      <c r="A63" s="135">
        <f>A59+1</f>
        <v>43</v>
      </c>
      <c r="B63" s="261" t="s">
        <v>111</v>
      </c>
      <c r="C63" s="262"/>
      <c r="D63" s="263"/>
      <c r="E63" s="113"/>
    </row>
    <row r="64" spans="1:5" x14ac:dyDescent="0.2">
      <c r="A64" s="63">
        <f>A63+1</f>
        <v>44</v>
      </c>
      <c r="B64" s="258" t="s">
        <v>112</v>
      </c>
      <c r="C64" s="259"/>
      <c r="D64" s="260"/>
      <c r="E64" s="18"/>
    </row>
    <row r="65" spans="1:5" x14ac:dyDescent="0.2">
      <c r="A65" s="63">
        <f>A64+1</f>
        <v>45</v>
      </c>
      <c r="B65" s="258" t="s">
        <v>113</v>
      </c>
      <c r="C65" s="259"/>
      <c r="D65" s="260"/>
      <c r="E65" s="19"/>
    </row>
    <row r="66" spans="1:5" x14ac:dyDescent="0.2">
      <c r="A66" s="135">
        <f>A65+1</f>
        <v>46</v>
      </c>
      <c r="B66" s="255" t="s">
        <v>114</v>
      </c>
      <c r="C66" s="256"/>
      <c r="D66" s="257"/>
      <c r="E66" s="16"/>
    </row>
    <row r="67" spans="1:5" x14ac:dyDescent="0.2">
      <c r="A67" s="36"/>
      <c r="B67" s="92"/>
      <c r="C67" s="95"/>
      <c r="D67" s="92"/>
      <c r="E67" s="16"/>
    </row>
    <row r="68" spans="1:5" ht="13.5" thickBot="1" x14ac:dyDescent="0.25">
      <c r="A68" s="234" t="s">
        <v>161</v>
      </c>
      <c r="B68" s="235"/>
      <c r="C68" s="235"/>
      <c r="D68" s="236"/>
      <c r="E68" s="49"/>
    </row>
    <row r="69" spans="1:5" ht="12.75" customHeight="1" x14ac:dyDescent="0.4">
      <c r="A69" s="249"/>
      <c r="B69" s="250"/>
      <c r="C69" s="250"/>
      <c r="D69" s="251"/>
      <c r="E69" s="104"/>
    </row>
    <row r="70" spans="1:5" ht="13.5" thickBot="1" x14ac:dyDescent="0.25">
      <c r="A70" s="231" t="s">
        <v>162</v>
      </c>
      <c r="B70" s="232"/>
      <c r="C70" s="232"/>
      <c r="D70" s="233"/>
      <c r="E70" s="103"/>
    </row>
    <row r="71" spans="1:5" x14ac:dyDescent="0.2">
      <c r="A71" s="135">
        <f>A66+1</f>
        <v>47</v>
      </c>
      <c r="B71" s="188" t="s">
        <v>168</v>
      </c>
      <c r="C71" s="189" t="s">
        <v>9</v>
      </c>
      <c r="D71" s="187" t="s">
        <v>120</v>
      </c>
      <c r="E71" s="25"/>
    </row>
    <row r="72" spans="1:5" x14ac:dyDescent="0.2">
      <c r="A72" s="63">
        <f t="shared" ref="A72:A78" si="3">A71+1</f>
        <v>48</v>
      </c>
      <c r="B72" s="181" t="s">
        <v>169</v>
      </c>
      <c r="C72" s="185" t="s">
        <v>9</v>
      </c>
      <c r="D72" s="186" t="s">
        <v>120</v>
      </c>
      <c r="E72" s="16"/>
    </row>
    <row r="73" spans="1:5" x14ac:dyDescent="0.2">
      <c r="A73" s="63">
        <f t="shared" si="3"/>
        <v>49</v>
      </c>
      <c r="B73" s="181" t="s">
        <v>170</v>
      </c>
      <c r="C73" s="202" t="s">
        <v>30</v>
      </c>
      <c r="D73" s="186" t="s">
        <v>120</v>
      </c>
      <c r="E73" s="16"/>
    </row>
    <row r="74" spans="1:5" x14ac:dyDescent="0.2">
      <c r="A74" s="63">
        <f t="shared" si="3"/>
        <v>50</v>
      </c>
      <c r="B74" s="181" t="s">
        <v>171</v>
      </c>
      <c r="C74" s="185" t="s">
        <v>30</v>
      </c>
      <c r="D74" s="186" t="s">
        <v>120</v>
      </c>
      <c r="E74" s="16"/>
    </row>
    <row r="75" spans="1:5" x14ac:dyDescent="0.2">
      <c r="A75" s="63">
        <f t="shared" si="3"/>
        <v>51</v>
      </c>
      <c r="B75" s="181" t="s">
        <v>172</v>
      </c>
      <c r="C75" s="185" t="s">
        <v>3</v>
      </c>
      <c r="D75" s="186" t="s">
        <v>120</v>
      </c>
      <c r="E75" s="16"/>
    </row>
    <row r="76" spans="1:5" x14ac:dyDescent="0.2">
      <c r="A76" s="63">
        <f t="shared" si="3"/>
        <v>52</v>
      </c>
      <c r="B76" s="181" t="s">
        <v>164</v>
      </c>
      <c r="C76" s="185" t="s">
        <v>132</v>
      </c>
      <c r="D76" s="186" t="s">
        <v>120</v>
      </c>
      <c r="E76" s="16"/>
    </row>
    <row r="77" spans="1:5" x14ac:dyDescent="0.2">
      <c r="A77" s="63">
        <f t="shared" si="3"/>
        <v>53</v>
      </c>
      <c r="B77" s="181" t="s">
        <v>165</v>
      </c>
      <c r="C77" s="185" t="s">
        <v>132</v>
      </c>
      <c r="D77" s="186" t="s">
        <v>120</v>
      </c>
      <c r="E77" s="16"/>
    </row>
    <row r="78" spans="1:5" x14ac:dyDescent="0.2">
      <c r="A78" s="63">
        <f t="shared" si="3"/>
        <v>54</v>
      </c>
      <c r="B78" s="204" t="s">
        <v>166</v>
      </c>
      <c r="C78" s="185" t="s">
        <v>132</v>
      </c>
      <c r="D78" s="186" t="s">
        <v>120</v>
      </c>
      <c r="E78" s="16"/>
    </row>
    <row r="79" spans="1:5" x14ac:dyDescent="0.2">
      <c r="A79" s="63">
        <f>A78+1</f>
        <v>55</v>
      </c>
      <c r="B79" s="181" t="s">
        <v>167</v>
      </c>
      <c r="C79" s="185" t="s">
        <v>132</v>
      </c>
      <c r="D79" s="186" t="s">
        <v>120</v>
      </c>
      <c r="E79" s="16"/>
    </row>
    <row r="80" spans="1:5" x14ac:dyDescent="0.2">
      <c r="A80" s="267" t="s">
        <v>163</v>
      </c>
      <c r="B80" s="268"/>
      <c r="C80" s="268"/>
      <c r="D80" s="269"/>
      <c r="E80" s="59"/>
    </row>
    <row r="81" spans="1:5" x14ac:dyDescent="0.2">
      <c r="A81" s="252"/>
      <c r="B81" s="253"/>
      <c r="C81" s="253"/>
      <c r="D81" s="254"/>
      <c r="E81" s="16"/>
    </row>
    <row r="82" spans="1:5" ht="13.5" thickBot="1" x14ac:dyDescent="0.25">
      <c r="A82" s="237" t="s">
        <v>175</v>
      </c>
      <c r="B82" s="238"/>
      <c r="C82" s="238"/>
      <c r="D82" s="239"/>
      <c r="E82" s="26"/>
    </row>
    <row r="83" spans="1:5" x14ac:dyDescent="0.2">
      <c r="A83" s="135">
        <f>A79+1</f>
        <v>56</v>
      </c>
      <c r="B83" s="208" t="s">
        <v>388</v>
      </c>
      <c r="C83" s="189" t="s">
        <v>31</v>
      </c>
      <c r="D83" s="187" t="s">
        <v>120</v>
      </c>
      <c r="E83" s="25"/>
    </row>
    <row r="84" spans="1:5" x14ac:dyDescent="0.2">
      <c r="A84" s="63">
        <f>A83+1</f>
        <v>57</v>
      </c>
      <c r="B84" s="208" t="s">
        <v>389</v>
      </c>
      <c r="C84" s="185" t="s">
        <v>31</v>
      </c>
      <c r="D84" s="186" t="s">
        <v>120</v>
      </c>
      <c r="E84" s="16"/>
    </row>
    <row r="85" spans="1:5" x14ac:dyDescent="0.2">
      <c r="A85" s="63">
        <f>A84+1</f>
        <v>58</v>
      </c>
      <c r="B85" s="181" t="s">
        <v>131</v>
      </c>
      <c r="C85" s="185" t="s">
        <v>30</v>
      </c>
      <c r="D85" s="186" t="s">
        <v>120</v>
      </c>
      <c r="E85" s="16"/>
    </row>
    <row r="86" spans="1:5" x14ac:dyDescent="0.2">
      <c r="A86" s="135">
        <f>A85+1</f>
        <v>59</v>
      </c>
      <c r="B86" s="181" t="s">
        <v>173</v>
      </c>
      <c r="C86" s="185" t="s">
        <v>32</v>
      </c>
      <c r="D86" s="186" t="s">
        <v>120</v>
      </c>
      <c r="E86" s="16"/>
    </row>
    <row r="87" spans="1:5" x14ac:dyDescent="0.2">
      <c r="A87" s="63"/>
      <c r="B87" s="58"/>
      <c r="C87" s="100"/>
      <c r="D87" s="42"/>
      <c r="E87" s="16"/>
    </row>
    <row r="88" spans="1:5" x14ac:dyDescent="0.2">
      <c r="A88" s="270" t="s">
        <v>176</v>
      </c>
      <c r="B88" s="271"/>
      <c r="C88" s="271"/>
      <c r="D88" s="272"/>
      <c r="E88" s="106"/>
    </row>
    <row r="89" spans="1:5" x14ac:dyDescent="0.2">
      <c r="A89" s="36"/>
      <c r="B89" s="92"/>
      <c r="C89" s="95"/>
      <c r="D89" s="92"/>
      <c r="E89" s="16"/>
    </row>
    <row r="90" spans="1:5" x14ac:dyDescent="0.2">
      <c r="A90" s="36"/>
      <c r="B90" s="92"/>
      <c r="C90" s="95"/>
      <c r="D90" s="92"/>
      <c r="E90" s="16"/>
    </row>
    <row r="91" spans="1:5" x14ac:dyDescent="0.2">
      <c r="A91" s="243" t="s">
        <v>108</v>
      </c>
      <c r="B91" s="244"/>
      <c r="C91" s="244"/>
      <c r="D91" s="244"/>
      <c r="E91" s="109"/>
    </row>
    <row r="92" spans="1:5" x14ac:dyDescent="0.2">
      <c r="A92" s="245" t="s">
        <v>109</v>
      </c>
      <c r="B92" s="244"/>
      <c r="C92" s="244"/>
      <c r="D92" s="244"/>
      <c r="E92" s="151">
        <f>A86*10</f>
        <v>590</v>
      </c>
    </row>
    <row r="93" spans="1:5" x14ac:dyDescent="0.2">
      <c r="A93" s="246" t="s">
        <v>110</v>
      </c>
      <c r="B93" s="247"/>
      <c r="C93" s="247"/>
      <c r="D93" s="248"/>
      <c r="E93" s="151">
        <f>E91/E92*15</f>
        <v>0</v>
      </c>
    </row>
    <row r="94" spans="1:5" ht="13.5" thickBot="1" x14ac:dyDescent="0.25">
      <c r="A94" s="264"/>
      <c r="B94" s="265"/>
      <c r="C94" s="265"/>
      <c r="D94" s="266"/>
      <c r="E94" s="21"/>
    </row>
  </sheetData>
  <mergeCells count="29">
    <mergeCell ref="A94:D94"/>
    <mergeCell ref="A82:D82"/>
    <mergeCell ref="A80:D80"/>
    <mergeCell ref="A88:D88"/>
    <mergeCell ref="A70:D70"/>
    <mergeCell ref="A60:D60"/>
    <mergeCell ref="A91:D91"/>
    <mergeCell ref="A92:D92"/>
    <mergeCell ref="A93:D93"/>
    <mergeCell ref="A69:D69"/>
    <mergeCell ref="A81:D81"/>
    <mergeCell ref="A68:D68"/>
    <mergeCell ref="A62:D62"/>
    <mergeCell ref="B66:D66"/>
    <mergeCell ref="B65:D65"/>
    <mergeCell ref="B64:D64"/>
    <mergeCell ref="B63:D63"/>
    <mergeCell ref="A53:D53"/>
    <mergeCell ref="A1:D1"/>
    <mergeCell ref="A2:D2"/>
    <mergeCell ref="A3:D3"/>
    <mergeCell ref="A4:D4"/>
    <mergeCell ref="A6:D6"/>
    <mergeCell ref="A8:D8"/>
    <mergeCell ref="A23:D23"/>
    <mergeCell ref="A25:D25"/>
    <mergeCell ref="A40:D40"/>
    <mergeCell ref="A42:D42"/>
    <mergeCell ref="A51:D51"/>
  </mergeCells>
  <phoneticPr fontId="0" type="noConversion"/>
  <pageMargins left="0.70866141732283472" right="0.23622047244094491" top="0" bottom="0.35433070866141736" header="0.31496062992125984" footer="0"/>
  <pageSetup paperSize="9" orientation="portrait" verticalDpi="300" r:id="rId1"/>
  <headerFooter alignWithMargins="0">
    <oddFooter>&amp;RSeite &amp;P von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5"/>
  <sheetViews>
    <sheetView topLeftCell="A22" zoomScale="140" zoomScaleNormal="140" workbookViewId="0">
      <selection activeCell="A42" sqref="A42:B42"/>
    </sheetView>
  </sheetViews>
  <sheetFormatPr baseColWidth="10" defaultRowHeight="12.75" x14ac:dyDescent="0.2"/>
  <cols>
    <col min="1" max="1" width="9.85546875" style="32" customWidth="1"/>
    <col min="2" max="2" width="53" customWidth="1"/>
    <col min="3" max="3" width="14.5703125" bestFit="1" customWidth="1"/>
  </cols>
  <sheetData>
    <row r="1" spans="1:3" ht="30" x14ac:dyDescent="0.4">
      <c r="A1" s="217" t="s">
        <v>82</v>
      </c>
      <c r="B1" s="275"/>
      <c r="C1" s="8"/>
    </row>
    <row r="2" spans="1:3" ht="30.75" thickBot="1" x14ac:dyDescent="0.45">
      <c r="A2" s="219" t="s">
        <v>83</v>
      </c>
      <c r="B2" s="221"/>
      <c r="C2" s="10"/>
    </row>
    <row r="3" spans="1:3" ht="13.5" thickBot="1" x14ac:dyDescent="0.25">
      <c r="A3" s="61"/>
      <c r="B3" s="6"/>
      <c r="C3" s="115"/>
    </row>
    <row r="4" spans="1:3" ht="26.25" x14ac:dyDescent="0.4">
      <c r="A4" s="222" t="s">
        <v>174</v>
      </c>
      <c r="B4" s="224"/>
      <c r="C4" s="11" t="s">
        <v>0</v>
      </c>
    </row>
    <row r="5" spans="1:3" ht="46.9" customHeight="1" x14ac:dyDescent="0.4">
      <c r="A5" s="327" t="s">
        <v>390</v>
      </c>
      <c r="B5" s="328"/>
      <c r="C5" s="197"/>
    </row>
    <row r="6" spans="1:3" ht="26.25" x14ac:dyDescent="0.4">
      <c r="A6" s="276" t="s">
        <v>99</v>
      </c>
      <c r="B6" s="277"/>
      <c r="C6" s="23"/>
    </row>
    <row r="7" spans="1:3" ht="6.75" customHeight="1" x14ac:dyDescent="0.2">
      <c r="A7" s="114"/>
      <c r="B7" s="1"/>
      <c r="C7" s="16"/>
    </row>
    <row r="8" spans="1:3" ht="13.5" thickBot="1" x14ac:dyDescent="0.25">
      <c r="A8" s="231" t="s">
        <v>175</v>
      </c>
      <c r="B8" s="233"/>
      <c r="C8" s="26"/>
    </row>
    <row r="9" spans="1:3" x14ac:dyDescent="0.2">
      <c r="A9" s="150">
        <v>1</v>
      </c>
      <c r="B9" s="188" t="s">
        <v>51</v>
      </c>
      <c r="C9" s="25"/>
    </row>
    <row r="10" spans="1:3" x14ac:dyDescent="0.2">
      <c r="A10" s="63">
        <f>A9+1</f>
        <v>2</v>
      </c>
      <c r="B10" s="181" t="s">
        <v>52</v>
      </c>
      <c r="C10" s="16"/>
    </row>
    <row r="11" spans="1:3" x14ac:dyDescent="0.2">
      <c r="A11" s="63">
        <f>A10+1</f>
        <v>3</v>
      </c>
      <c r="B11" s="181" t="s">
        <v>53</v>
      </c>
      <c r="C11" s="16"/>
    </row>
    <row r="12" spans="1:3" x14ac:dyDescent="0.2">
      <c r="A12" s="63">
        <f t="shared" ref="A12:A27" si="0">A11+1</f>
        <v>4</v>
      </c>
      <c r="B12" s="193" t="s">
        <v>54</v>
      </c>
      <c r="C12" s="16"/>
    </row>
    <row r="13" spans="1:3" x14ac:dyDescent="0.2">
      <c r="A13" s="63">
        <f t="shared" si="0"/>
        <v>5</v>
      </c>
      <c r="B13" s="181" t="s">
        <v>55</v>
      </c>
      <c r="C13" s="16"/>
    </row>
    <row r="14" spans="1:3" x14ac:dyDescent="0.2">
      <c r="A14" s="63">
        <f t="shared" si="0"/>
        <v>6</v>
      </c>
      <c r="B14" s="181" t="s">
        <v>56</v>
      </c>
      <c r="C14" s="16"/>
    </row>
    <row r="15" spans="1:3" x14ac:dyDescent="0.2">
      <c r="A15" s="63">
        <f t="shared" si="0"/>
        <v>7</v>
      </c>
      <c r="B15" s="181" t="s">
        <v>57</v>
      </c>
      <c r="C15" s="16"/>
    </row>
    <row r="16" spans="1:3" x14ac:dyDescent="0.2">
      <c r="A16" s="63">
        <f t="shared" si="0"/>
        <v>8</v>
      </c>
      <c r="B16" s="181" t="s">
        <v>58</v>
      </c>
      <c r="C16" s="16"/>
    </row>
    <row r="17" spans="1:5" x14ac:dyDescent="0.2">
      <c r="A17" s="63">
        <f t="shared" si="0"/>
        <v>9</v>
      </c>
      <c r="B17" s="181" t="s">
        <v>59</v>
      </c>
      <c r="C17" s="16"/>
    </row>
    <row r="18" spans="1:5" x14ac:dyDescent="0.2">
      <c r="A18" s="63">
        <f t="shared" si="0"/>
        <v>10</v>
      </c>
      <c r="B18" s="181" t="s">
        <v>60</v>
      </c>
      <c r="C18" s="16"/>
    </row>
    <row r="19" spans="1:5" x14ac:dyDescent="0.2">
      <c r="A19" s="63">
        <f t="shared" si="0"/>
        <v>11</v>
      </c>
      <c r="B19" s="181" t="s">
        <v>61</v>
      </c>
      <c r="C19" s="16"/>
    </row>
    <row r="20" spans="1:5" x14ac:dyDescent="0.2">
      <c r="A20" s="63">
        <f t="shared" si="0"/>
        <v>12</v>
      </c>
      <c r="B20" s="181" t="s">
        <v>62</v>
      </c>
      <c r="C20" s="16"/>
    </row>
    <row r="21" spans="1:5" x14ac:dyDescent="0.2">
      <c r="A21" s="63">
        <f t="shared" si="0"/>
        <v>13</v>
      </c>
      <c r="B21" s="181" t="s">
        <v>63</v>
      </c>
      <c r="C21" s="16"/>
    </row>
    <row r="22" spans="1:5" x14ac:dyDescent="0.2">
      <c r="A22" s="63">
        <f t="shared" si="0"/>
        <v>14</v>
      </c>
      <c r="B22" s="181" t="s">
        <v>64</v>
      </c>
      <c r="C22" s="16"/>
    </row>
    <row r="23" spans="1:5" x14ac:dyDescent="0.2">
      <c r="A23" s="63">
        <f t="shared" si="0"/>
        <v>15</v>
      </c>
      <c r="B23" s="181" t="s">
        <v>65</v>
      </c>
      <c r="C23" s="16"/>
      <c r="E23" s="5"/>
    </row>
    <row r="24" spans="1:5" x14ac:dyDescent="0.2">
      <c r="A24" s="63">
        <f t="shared" si="0"/>
        <v>16</v>
      </c>
      <c r="B24" s="181" t="s">
        <v>177</v>
      </c>
      <c r="C24" s="16"/>
    </row>
    <row r="25" spans="1:5" x14ac:dyDescent="0.2">
      <c r="A25" s="63">
        <f t="shared" si="0"/>
        <v>17</v>
      </c>
      <c r="B25" s="181" t="s">
        <v>178</v>
      </c>
      <c r="C25" s="16"/>
    </row>
    <row r="26" spans="1:5" x14ac:dyDescent="0.2">
      <c r="A26" s="63">
        <f t="shared" si="0"/>
        <v>18</v>
      </c>
      <c r="B26" s="181" t="s">
        <v>66</v>
      </c>
      <c r="C26" s="20"/>
    </row>
    <row r="27" spans="1:5" x14ac:dyDescent="0.2">
      <c r="A27" s="135">
        <f t="shared" si="0"/>
        <v>19</v>
      </c>
      <c r="B27" s="181" t="s">
        <v>67</v>
      </c>
      <c r="C27" s="20"/>
    </row>
    <row r="28" spans="1:5" x14ac:dyDescent="0.2">
      <c r="A28" s="63"/>
      <c r="B28" s="34"/>
      <c r="C28" s="20"/>
    </row>
    <row r="29" spans="1:5" ht="13.5" thickBot="1" x14ac:dyDescent="0.25">
      <c r="A29" s="278" t="s">
        <v>176</v>
      </c>
      <c r="B29" s="279"/>
      <c r="C29" s="116"/>
    </row>
    <row r="30" spans="1:5" ht="13.5" thickBot="1" x14ac:dyDescent="0.25">
      <c r="A30" s="159" t="s">
        <v>179</v>
      </c>
      <c r="B30" s="170"/>
      <c r="C30" s="171"/>
    </row>
    <row r="31" spans="1:5" x14ac:dyDescent="0.2">
      <c r="A31" s="63">
        <f>A27+1</f>
        <v>20</v>
      </c>
      <c r="B31" s="205" t="s">
        <v>180</v>
      </c>
      <c r="C31" s="172"/>
    </row>
    <row r="32" spans="1:5" x14ac:dyDescent="0.2">
      <c r="A32" s="169">
        <f>A31+1</f>
        <v>21</v>
      </c>
      <c r="B32" s="205" t="s">
        <v>181</v>
      </c>
      <c r="C32" s="172"/>
    </row>
    <row r="33" spans="1:3" x14ac:dyDescent="0.2">
      <c r="A33" s="36"/>
      <c r="B33" s="84"/>
      <c r="C33" s="20"/>
    </row>
    <row r="34" spans="1:3" ht="13.5" thickBot="1" x14ac:dyDescent="0.25">
      <c r="A34" s="159" t="s">
        <v>182</v>
      </c>
      <c r="B34" s="160"/>
      <c r="C34" s="17"/>
    </row>
    <row r="35" spans="1:3" x14ac:dyDescent="0.2">
      <c r="A35" s="150">
        <f>A32+1</f>
        <v>22</v>
      </c>
      <c r="B35" s="208" t="s">
        <v>391</v>
      </c>
      <c r="C35" s="167"/>
    </row>
    <row r="36" spans="1:3" x14ac:dyDescent="0.2">
      <c r="A36" s="63">
        <f>A35+1</f>
        <v>23</v>
      </c>
      <c r="B36" s="208" t="s">
        <v>392</v>
      </c>
      <c r="C36" s="167"/>
    </row>
    <row r="37" spans="1:3" x14ac:dyDescent="0.2">
      <c r="A37" s="63">
        <f>A36+1</f>
        <v>24</v>
      </c>
      <c r="B37" s="208" t="s">
        <v>393</v>
      </c>
      <c r="C37" s="167"/>
    </row>
    <row r="38" spans="1:3" x14ac:dyDescent="0.2">
      <c r="A38" s="63">
        <f>A37+1</f>
        <v>25</v>
      </c>
      <c r="B38" s="208" t="s">
        <v>394</v>
      </c>
      <c r="C38" s="20"/>
    </row>
    <row r="39" spans="1:3" x14ac:dyDescent="0.2">
      <c r="A39" s="135">
        <f>A38+1</f>
        <v>26</v>
      </c>
      <c r="B39" s="208" t="s">
        <v>395</v>
      </c>
      <c r="C39" s="20"/>
    </row>
    <row r="40" spans="1:3" x14ac:dyDescent="0.2">
      <c r="A40" s="36"/>
      <c r="B40" s="84"/>
      <c r="C40" s="20"/>
    </row>
    <row r="41" spans="1:3" x14ac:dyDescent="0.2">
      <c r="A41" s="36"/>
      <c r="B41" s="1"/>
      <c r="C41" s="20"/>
    </row>
    <row r="42" spans="1:3" x14ac:dyDescent="0.2">
      <c r="A42" s="273" t="s">
        <v>108</v>
      </c>
      <c r="B42" s="274"/>
      <c r="C42" s="109"/>
    </row>
    <row r="43" spans="1:3" x14ac:dyDescent="0.2">
      <c r="A43" s="246" t="s">
        <v>109</v>
      </c>
      <c r="B43" s="274"/>
      <c r="C43" s="151">
        <f>A39*10</f>
        <v>260</v>
      </c>
    </row>
    <row r="44" spans="1:3" x14ac:dyDescent="0.2">
      <c r="A44" s="246" t="s">
        <v>183</v>
      </c>
      <c r="B44" s="248"/>
      <c r="C44" s="151">
        <f>C42/C43*25</f>
        <v>0</v>
      </c>
    </row>
    <row r="45" spans="1:3" ht="13.5" thickBot="1" x14ac:dyDescent="0.25">
      <c r="A45" s="39"/>
      <c r="B45" s="12"/>
      <c r="C45" s="17"/>
    </row>
  </sheetData>
  <mergeCells count="10">
    <mergeCell ref="A42:B42"/>
    <mergeCell ref="A43:B43"/>
    <mergeCell ref="A44:B44"/>
    <mergeCell ref="A1:B1"/>
    <mergeCell ref="A2:B2"/>
    <mergeCell ref="A4:B4"/>
    <mergeCell ref="A6:B6"/>
    <mergeCell ref="A8:B8"/>
    <mergeCell ref="A29:B29"/>
    <mergeCell ref="A5:B5"/>
  </mergeCells>
  <phoneticPr fontId="0" type="noConversion"/>
  <pageMargins left="0.78740157480314965" right="0.78740157480314965" top="0" bottom="0.39370078740157483" header="0" footer="0"/>
  <pageSetup paperSize="9" orientation="portrait" verticalDpi="300" r:id="rId1"/>
  <headerFooter alignWithMargins="0">
    <oddFooter>&amp;RSeite &amp;P von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1"/>
  <sheetViews>
    <sheetView topLeftCell="A10" zoomScale="140" zoomScaleNormal="140" workbookViewId="0">
      <selection activeCell="B19" sqref="B19"/>
    </sheetView>
  </sheetViews>
  <sheetFormatPr baseColWidth="10" defaultRowHeight="12.75" x14ac:dyDescent="0.2"/>
  <cols>
    <col min="1" max="1" width="11.42578125" style="32" customWidth="1"/>
    <col min="2" max="2" width="49.42578125" bestFit="1" customWidth="1"/>
    <col min="3" max="3" width="14.5703125" bestFit="1" customWidth="1"/>
  </cols>
  <sheetData>
    <row r="1" spans="1:5" ht="30" x14ac:dyDescent="0.4">
      <c r="A1" s="217" t="s">
        <v>82</v>
      </c>
      <c r="B1" s="275"/>
      <c r="C1" s="24"/>
    </row>
    <row r="2" spans="1:5" ht="30.75" thickBot="1" x14ac:dyDescent="0.45">
      <c r="A2" s="219" t="s">
        <v>83</v>
      </c>
      <c r="B2" s="221"/>
      <c r="C2" s="26"/>
    </row>
    <row r="3" spans="1:5" ht="13.5" thickBot="1" x14ac:dyDescent="0.25">
      <c r="A3" s="117"/>
      <c r="B3" s="56"/>
      <c r="C3" s="87"/>
    </row>
    <row r="4" spans="1:5" ht="26.25" x14ac:dyDescent="0.4">
      <c r="A4" s="222" t="s">
        <v>184</v>
      </c>
      <c r="B4" s="224"/>
      <c r="C4" s="11" t="s">
        <v>0</v>
      </c>
    </row>
    <row r="5" spans="1:5" ht="27" thickBot="1" x14ac:dyDescent="0.45">
      <c r="A5" s="225" t="s">
        <v>99</v>
      </c>
      <c r="B5" s="227"/>
      <c r="C5" s="26"/>
    </row>
    <row r="6" spans="1:5" ht="26.25" x14ac:dyDescent="0.4">
      <c r="A6" s="35"/>
      <c r="B6" s="7"/>
      <c r="C6" s="24"/>
      <c r="E6" s="5"/>
    </row>
    <row r="7" spans="1:5" ht="38.25" x14ac:dyDescent="0.2">
      <c r="A7" s="135">
        <v>1</v>
      </c>
      <c r="B7" s="206" t="s">
        <v>185</v>
      </c>
      <c r="C7" s="16"/>
    </row>
    <row r="8" spans="1:5" x14ac:dyDescent="0.2">
      <c r="A8" s="63">
        <f>A7+1</f>
        <v>2</v>
      </c>
      <c r="B8" s="33" t="s">
        <v>186</v>
      </c>
      <c r="C8" s="16"/>
    </row>
    <row r="9" spans="1:5" x14ac:dyDescent="0.2">
      <c r="A9" s="63">
        <f t="shared" ref="A9:A20" si="0">A8+1</f>
        <v>3</v>
      </c>
      <c r="B9" s="207" t="s">
        <v>187</v>
      </c>
      <c r="C9" s="16"/>
    </row>
    <row r="10" spans="1:5" x14ac:dyDescent="0.2">
      <c r="A10" s="63">
        <f t="shared" si="0"/>
        <v>4</v>
      </c>
      <c r="B10" s="33" t="s">
        <v>188</v>
      </c>
      <c r="C10" s="16"/>
    </row>
    <row r="11" spans="1:5" x14ac:dyDescent="0.2">
      <c r="A11" s="63">
        <f t="shared" si="0"/>
        <v>5</v>
      </c>
      <c r="B11" s="33" t="s">
        <v>189</v>
      </c>
      <c r="C11" s="16"/>
    </row>
    <row r="12" spans="1:5" x14ac:dyDescent="0.2">
      <c r="A12" s="63">
        <f t="shared" si="0"/>
        <v>6</v>
      </c>
      <c r="B12" s="33" t="s">
        <v>190</v>
      </c>
      <c r="C12" s="16"/>
    </row>
    <row r="13" spans="1:5" x14ac:dyDescent="0.2">
      <c r="A13" s="63">
        <f t="shared" si="0"/>
        <v>7</v>
      </c>
      <c r="B13" s="33" t="s">
        <v>191</v>
      </c>
      <c r="C13" s="16"/>
    </row>
    <row r="14" spans="1:5" x14ac:dyDescent="0.2">
      <c r="A14" s="63">
        <f t="shared" si="0"/>
        <v>8</v>
      </c>
      <c r="B14" s="33" t="s">
        <v>192</v>
      </c>
      <c r="C14" s="16"/>
    </row>
    <row r="15" spans="1:5" x14ac:dyDescent="0.2">
      <c r="A15" s="63">
        <f t="shared" si="0"/>
        <v>9</v>
      </c>
      <c r="B15" s="33" t="s">
        <v>193</v>
      </c>
      <c r="C15" s="16"/>
    </row>
    <row r="16" spans="1:5" x14ac:dyDescent="0.2">
      <c r="A16" s="63">
        <f t="shared" si="0"/>
        <v>10</v>
      </c>
      <c r="B16" s="33" t="s">
        <v>194</v>
      </c>
      <c r="C16" s="16"/>
    </row>
    <row r="17" spans="1:3" x14ac:dyDescent="0.2">
      <c r="A17" s="63">
        <f t="shared" si="0"/>
        <v>11</v>
      </c>
      <c r="B17" s="33" t="s">
        <v>195</v>
      </c>
      <c r="C17" s="16"/>
    </row>
    <row r="18" spans="1:3" x14ac:dyDescent="0.2">
      <c r="A18" s="63">
        <f>A17+1</f>
        <v>12</v>
      </c>
      <c r="B18" s="33" t="s">
        <v>196</v>
      </c>
      <c r="C18" s="16"/>
    </row>
    <row r="19" spans="1:3" x14ac:dyDescent="0.2">
      <c r="A19" s="63">
        <f t="shared" si="0"/>
        <v>13</v>
      </c>
      <c r="B19" s="209" t="s">
        <v>396</v>
      </c>
      <c r="C19" s="16"/>
    </row>
    <row r="20" spans="1:3" x14ac:dyDescent="0.2">
      <c r="A20" s="63">
        <f t="shared" si="0"/>
        <v>14</v>
      </c>
      <c r="B20" s="33" t="s">
        <v>197</v>
      </c>
      <c r="C20" s="16"/>
    </row>
    <row r="21" spans="1:3" x14ac:dyDescent="0.2">
      <c r="A21" s="36"/>
      <c r="B21" s="1"/>
      <c r="C21" s="16"/>
    </row>
    <row r="22" spans="1:3" x14ac:dyDescent="0.2">
      <c r="A22" s="246" t="s">
        <v>108</v>
      </c>
      <c r="B22" s="274"/>
      <c r="C22" s="109"/>
    </row>
    <row r="23" spans="1:3" x14ac:dyDescent="0.2">
      <c r="A23" s="246" t="s">
        <v>109</v>
      </c>
      <c r="B23" s="274"/>
      <c r="C23" s="151">
        <f>A20*10</f>
        <v>140</v>
      </c>
    </row>
    <row r="24" spans="1:3" x14ac:dyDescent="0.2">
      <c r="A24" s="246" t="s">
        <v>198</v>
      </c>
      <c r="B24" s="248"/>
      <c r="C24" s="151">
        <f>C22/C23*5</f>
        <v>0</v>
      </c>
    </row>
    <row r="25" spans="1:3" x14ac:dyDescent="0.2">
      <c r="A25" s="36"/>
      <c r="B25" s="1"/>
      <c r="C25" s="16"/>
    </row>
    <row r="26" spans="1:3" x14ac:dyDescent="0.2">
      <c r="A26" s="36"/>
      <c r="B26" s="1"/>
      <c r="C26" s="16"/>
    </row>
    <row r="27" spans="1:3" x14ac:dyDescent="0.2">
      <c r="A27" s="105"/>
      <c r="B27" s="4"/>
      <c r="C27" s="16"/>
    </row>
    <row r="28" spans="1:3" ht="39.75" customHeight="1" x14ac:dyDescent="0.25">
      <c r="A28" s="280" t="s">
        <v>199</v>
      </c>
      <c r="B28" s="281"/>
      <c r="C28" s="16"/>
    </row>
    <row r="29" spans="1:3" ht="39.75" customHeight="1" x14ac:dyDescent="0.25">
      <c r="A29" s="280" t="s">
        <v>200</v>
      </c>
      <c r="B29" s="281"/>
      <c r="C29" s="16"/>
    </row>
    <row r="30" spans="1:3" ht="13.5" thickBot="1" x14ac:dyDescent="0.25">
      <c r="A30" s="39"/>
      <c r="B30" s="12"/>
      <c r="C30" s="27"/>
    </row>
    <row r="31" spans="1:3" x14ac:dyDescent="0.2">
      <c r="A31" s="38"/>
      <c r="B31" s="6"/>
      <c r="C31" s="22"/>
    </row>
  </sheetData>
  <mergeCells count="9">
    <mergeCell ref="A29:B29"/>
    <mergeCell ref="A22:B22"/>
    <mergeCell ref="A23:B23"/>
    <mergeCell ref="A24:B24"/>
    <mergeCell ref="A1:B1"/>
    <mergeCell ref="A2:B2"/>
    <mergeCell ref="A4:B4"/>
    <mergeCell ref="A5:B5"/>
    <mergeCell ref="A28:B28"/>
  </mergeCells>
  <phoneticPr fontId="0" type="noConversion"/>
  <pageMargins left="0.78740157480314965" right="0.78740157480314965" top="0" bottom="0.39370078740157483" header="0.51181102362204722" footer="0"/>
  <pageSetup paperSize="9" orientation="portrait" verticalDpi="300" r:id="rId1"/>
  <headerFooter alignWithMargins="0">
    <oddFooter>&amp;RSeite &amp;P von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3"/>
  <sheetViews>
    <sheetView topLeftCell="A88" zoomScale="220" zoomScaleNormal="220" workbookViewId="0">
      <selection activeCell="G30" sqref="G30"/>
    </sheetView>
  </sheetViews>
  <sheetFormatPr baseColWidth="10" defaultRowHeight="12.75" x14ac:dyDescent="0.2"/>
  <cols>
    <col min="1" max="1" width="9.5703125" style="32" customWidth="1"/>
    <col min="2" max="2" width="53.5703125" customWidth="1"/>
    <col min="3" max="3" width="14.5703125" bestFit="1" customWidth="1"/>
  </cols>
  <sheetData>
    <row r="1" spans="1:3" ht="30" x14ac:dyDescent="0.4">
      <c r="A1" s="217" t="s">
        <v>201</v>
      </c>
      <c r="B1" s="275"/>
      <c r="C1" s="24"/>
    </row>
    <row r="2" spans="1:3" ht="30.75" thickBot="1" x14ac:dyDescent="0.45">
      <c r="A2" s="219" t="s">
        <v>83</v>
      </c>
      <c r="B2" s="221"/>
      <c r="C2" s="26"/>
    </row>
    <row r="3" spans="1:3" ht="13.5" thickBot="1" x14ac:dyDescent="0.25">
      <c r="A3" s="61"/>
      <c r="B3" s="6"/>
      <c r="C3" s="87"/>
    </row>
    <row r="4" spans="1:3" ht="26.25" x14ac:dyDescent="0.4">
      <c r="A4" s="222" t="s">
        <v>202</v>
      </c>
      <c r="B4" s="224"/>
      <c r="C4" s="11" t="s">
        <v>0</v>
      </c>
    </row>
    <row r="5" spans="1:3" ht="26.25" x14ac:dyDescent="0.4">
      <c r="A5" s="276" t="s">
        <v>99</v>
      </c>
      <c r="B5" s="277"/>
      <c r="C5" s="16"/>
    </row>
    <row r="6" spans="1:3" s="121" customFormat="1" ht="12.75" customHeight="1" x14ac:dyDescent="0.2">
      <c r="A6" s="118"/>
      <c r="B6" s="119"/>
      <c r="C6" s="120"/>
    </row>
    <row r="7" spans="1:3" ht="13.5" thickBot="1" x14ac:dyDescent="0.25">
      <c r="A7" s="237" t="s">
        <v>100</v>
      </c>
      <c r="B7" s="239"/>
      <c r="C7" s="26"/>
    </row>
    <row r="8" spans="1:3" x14ac:dyDescent="0.2">
      <c r="A8" s="150">
        <v>1</v>
      </c>
      <c r="B8" s="209" t="s">
        <v>225</v>
      </c>
      <c r="C8" s="25"/>
    </row>
    <row r="9" spans="1:3" x14ac:dyDescent="0.2">
      <c r="A9" s="63">
        <f t="shared" ref="A9:A14" si="0">A8+1</f>
        <v>2</v>
      </c>
      <c r="B9" s="181" t="s">
        <v>265</v>
      </c>
      <c r="C9" s="16"/>
    </row>
    <row r="10" spans="1:3" x14ac:dyDescent="0.2">
      <c r="A10" s="63">
        <f t="shared" si="0"/>
        <v>3</v>
      </c>
      <c r="B10" s="181" t="s">
        <v>266</v>
      </c>
      <c r="C10" s="16"/>
    </row>
    <row r="11" spans="1:3" x14ac:dyDescent="0.2">
      <c r="A11" s="63">
        <f t="shared" si="0"/>
        <v>4</v>
      </c>
      <c r="B11" s="181" t="s">
        <v>204</v>
      </c>
      <c r="C11" s="16"/>
    </row>
    <row r="12" spans="1:3" x14ac:dyDescent="0.2">
      <c r="A12" s="63">
        <f t="shared" si="0"/>
        <v>5</v>
      </c>
      <c r="B12" s="181" t="s">
        <v>205</v>
      </c>
      <c r="C12" s="16"/>
    </row>
    <row r="13" spans="1:3" x14ac:dyDescent="0.2">
      <c r="A13" s="63">
        <f t="shared" si="0"/>
        <v>6</v>
      </c>
      <c r="B13" s="181" t="s">
        <v>206</v>
      </c>
      <c r="C13" s="16"/>
    </row>
    <row r="14" spans="1:3" x14ac:dyDescent="0.2">
      <c r="A14" s="135">
        <f t="shared" si="0"/>
        <v>7</v>
      </c>
      <c r="B14" s="181" t="s">
        <v>207</v>
      </c>
      <c r="C14" s="16"/>
    </row>
    <row r="15" spans="1:3" x14ac:dyDescent="0.2">
      <c r="A15" s="63"/>
      <c r="B15" s="75"/>
      <c r="C15" s="16"/>
    </row>
    <row r="16" spans="1:3" x14ac:dyDescent="0.2">
      <c r="A16" s="282" t="s">
        <v>104</v>
      </c>
      <c r="B16" s="283"/>
      <c r="C16" s="53"/>
    </row>
    <row r="17" spans="1:3" x14ac:dyDescent="0.2">
      <c r="A17" s="68"/>
      <c r="B17" s="122"/>
      <c r="C17" s="28"/>
    </row>
    <row r="18" spans="1:3" ht="13.5" thickBot="1" x14ac:dyDescent="0.25">
      <c r="A18" s="237" t="s">
        <v>101</v>
      </c>
      <c r="B18" s="239"/>
      <c r="C18" s="26"/>
    </row>
    <row r="19" spans="1:3" x14ac:dyDescent="0.2">
      <c r="A19" s="150">
        <f>A14+1</f>
        <v>8</v>
      </c>
      <c r="B19" s="188" t="s">
        <v>208</v>
      </c>
      <c r="C19" s="25"/>
    </row>
    <row r="20" spans="1:3" x14ac:dyDescent="0.2">
      <c r="A20" s="63">
        <f t="shared" ref="A20:A27" si="1">A19+1</f>
        <v>9</v>
      </c>
      <c r="B20" s="188" t="s">
        <v>210</v>
      </c>
      <c r="C20" s="16"/>
    </row>
    <row r="21" spans="1:3" x14ac:dyDescent="0.2">
      <c r="A21" s="63">
        <f t="shared" si="1"/>
        <v>10</v>
      </c>
      <c r="B21" s="208" t="s">
        <v>215</v>
      </c>
      <c r="C21" s="16"/>
    </row>
    <row r="22" spans="1:3" x14ac:dyDescent="0.2">
      <c r="A22" s="63">
        <f t="shared" si="1"/>
        <v>11</v>
      </c>
      <c r="B22" s="208" t="s">
        <v>211</v>
      </c>
      <c r="C22" s="16"/>
    </row>
    <row r="23" spans="1:3" x14ac:dyDescent="0.2">
      <c r="A23" s="63">
        <f t="shared" si="1"/>
        <v>12</v>
      </c>
      <c r="B23" s="188" t="s">
        <v>209</v>
      </c>
      <c r="C23" s="16"/>
    </row>
    <row r="24" spans="1:3" x14ac:dyDescent="0.2">
      <c r="A24" s="63">
        <f t="shared" si="1"/>
        <v>13</v>
      </c>
      <c r="B24" s="181" t="s">
        <v>212</v>
      </c>
      <c r="C24" s="16"/>
    </row>
    <row r="25" spans="1:3" x14ac:dyDescent="0.2">
      <c r="A25" s="63">
        <f t="shared" si="1"/>
        <v>14</v>
      </c>
      <c r="B25" s="181" t="s">
        <v>213</v>
      </c>
      <c r="C25" s="16"/>
    </row>
    <row r="26" spans="1:3" x14ac:dyDescent="0.2">
      <c r="A26" s="63">
        <f t="shared" si="1"/>
        <v>15</v>
      </c>
      <c r="B26" s="181" t="s">
        <v>214</v>
      </c>
      <c r="C26" s="16"/>
    </row>
    <row r="27" spans="1:3" x14ac:dyDescent="0.2">
      <c r="A27" s="63">
        <f t="shared" si="1"/>
        <v>16</v>
      </c>
      <c r="B27" s="181" t="s">
        <v>207</v>
      </c>
      <c r="C27" s="16"/>
    </row>
    <row r="28" spans="1:3" x14ac:dyDescent="0.2">
      <c r="A28" s="63"/>
      <c r="B28" s="75"/>
      <c r="C28" s="16"/>
    </row>
    <row r="29" spans="1:3" x14ac:dyDescent="0.2">
      <c r="A29" s="282" t="s">
        <v>105</v>
      </c>
      <c r="B29" s="283"/>
      <c r="C29" s="53"/>
    </row>
    <row r="30" spans="1:3" ht="21" customHeight="1" thickBot="1" x14ac:dyDescent="0.25">
      <c r="A30" s="237" t="s">
        <v>102</v>
      </c>
      <c r="B30" s="239"/>
      <c r="C30" s="26"/>
    </row>
    <row r="31" spans="1:3" x14ac:dyDescent="0.2">
      <c r="A31" s="150">
        <f>A27+1</f>
        <v>17</v>
      </c>
      <c r="B31" s="188" t="s">
        <v>216</v>
      </c>
      <c r="C31" s="25"/>
    </row>
    <row r="32" spans="1:3" x14ac:dyDescent="0.2">
      <c r="A32" s="63">
        <f t="shared" ref="A32:A37" si="2">A31+1</f>
        <v>18</v>
      </c>
      <c r="B32" s="181" t="s">
        <v>217</v>
      </c>
      <c r="C32" s="16"/>
    </row>
    <row r="33" spans="1:3" x14ac:dyDescent="0.2">
      <c r="A33" s="63">
        <f t="shared" si="2"/>
        <v>19</v>
      </c>
      <c r="B33" s="188" t="s">
        <v>218</v>
      </c>
      <c r="C33" s="16"/>
    </row>
    <row r="34" spans="1:3" x14ac:dyDescent="0.2">
      <c r="A34" s="63">
        <f t="shared" si="2"/>
        <v>20</v>
      </c>
      <c r="B34" s="188" t="s">
        <v>219</v>
      </c>
      <c r="C34" s="16"/>
    </row>
    <row r="35" spans="1:3" x14ac:dyDescent="0.2">
      <c r="A35" s="63">
        <f t="shared" si="2"/>
        <v>21</v>
      </c>
      <c r="B35" s="188" t="s">
        <v>220</v>
      </c>
      <c r="C35" s="16"/>
    </row>
    <row r="36" spans="1:3" x14ac:dyDescent="0.2">
      <c r="A36" s="63">
        <f t="shared" si="2"/>
        <v>22</v>
      </c>
      <c r="B36" s="188" t="s">
        <v>221</v>
      </c>
      <c r="C36" s="16"/>
    </row>
    <row r="37" spans="1:3" x14ac:dyDescent="0.2">
      <c r="A37" s="63">
        <f t="shared" si="2"/>
        <v>23</v>
      </c>
      <c r="B37" s="181" t="s">
        <v>207</v>
      </c>
      <c r="C37" s="16"/>
    </row>
    <row r="38" spans="1:3" x14ac:dyDescent="0.2">
      <c r="A38" s="36"/>
      <c r="B38" s="1"/>
      <c r="C38" s="16"/>
    </row>
    <row r="39" spans="1:3" x14ac:dyDescent="0.2">
      <c r="A39" s="282" t="s">
        <v>106</v>
      </c>
      <c r="B39" s="283"/>
      <c r="C39" s="53"/>
    </row>
    <row r="40" spans="1:3" x14ac:dyDescent="0.2">
      <c r="A40" s="36"/>
      <c r="B40" s="1"/>
      <c r="C40" s="16"/>
    </row>
    <row r="41" spans="1:3" ht="13.5" thickBot="1" x14ac:dyDescent="0.25">
      <c r="A41" s="284" t="s">
        <v>103</v>
      </c>
      <c r="B41" s="285"/>
      <c r="C41" s="26"/>
    </row>
    <row r="42" spans="1:3" x14ac:dyDescent="0.2">
      <c r="A42" s="150">
        <f>A37+1</f>
        <v>24</v>
      </c>
      <c r="B42" s="188" t="s">
        <v>224</v>
      </c>
      <c r="C42" s="25"/>
    </row>
    <row r="43" spans="1:3" x14ac:dyDescent="0.2">
      <c r="A43" s="63">
        <f>A42+1</f>
        <v>25</v>
      </c>
      <c r="B43" s="188" t="s">
        <v>222</v>
      </c>
      <c r="C43" s="25"/>
    </row>
    <row r="44" spans="1:3" x14ac:dyDescent="0.2">
      <c r="A44" s="63">
        <f>A43+1</f>
        <v>26</v>
      </c>
      <c r="B44" s="188" t="s">
        <v>223</v>
      </c>
      <c r="C44" s="16"/>
    </row>
    <row r="45" spans="1:3" x14ac:dyDescent="0.2">
      <c r="A45" s="135">
        <f>A44+1</f>
        <v>27</v>
      </c>
      <c r="B45" s="181" t="s">
        <v>207</v>
      </c>
      <c r="C45" s="16"/>
    </row>
    <row r="46" spans="1:3" x14ac:dyDescent="0.2">
      <c r="A46" s="63"/>
      <c r="B46" s="33"/>
      <c r="C46" s="16"/>
    </row>
    <row r="47" spans="1:3" x14ac:dyDescent="0.2">
      <c r="A47" s="282" t="s">
        <v>107</v>
      </c>
      <c r="B47" s="283"/>
      <c r="C47" s="53"/>
    </row>
    <row r="48" spans="1:3" x14ac:dyDescent="0.2">
      <c r="A48" s="123"/>
      <c r="B48" s="34"/>
      <c r="C48" s="16"/>
    </row>
    <row r="49" spans="1:3" x14ac:dyDescent="0.2">
      <c r="A49" s="246" t="s">
        <v>108</v>
      </c>
      <c r="B49" s="274"/>
      <c r="C49" s="109"/>
    </row>
    <row r="50" spans="1:3" x14ac:dyDescent="0.2">
      <c r="A50" s="246" t="s">
        <v>109</v>
      </c>
      <c r="B50" s="274"/>
      <c r="C50" s="151">
        <f>A45*8</f>
        <v>216</v>
      </c>
    </row>
    <row r="51" spans="1:3" x14ac:dyDescent="0.2">
      <c r="A51" s="246" t="s">
        <v>203</v>
      </c>
      <c r="B51" s="248"/>
      <c r="C51" s="151">
        <f>C49/C50*8</f>
        <v>0</v>
      </c>
    </row>
    <row r="52" spans="1:3" ht="13.5" thickBot="1" x14ac:dyDescent="0.25">
      <c r="A52" s="39"/>
      <c r="B52" s="12"/>
      <c r="C52" s="26"/>
    </row>
    <row r="53" spans="1:3" x14ac:dyDescent="0.2">
      <c r="A53" s="97"/>
      <c r="B53" s="14"/>
      <c r="C53" s="29"/>
    </row>
  </sheetData>
  <mergeCells count="15">
    <mergeCell ref="A29:B29"/>
    <mergeCell ref="A16:B16"/>
    <mergeCell ref="A49:B49"/>
    <mergeCell ref="A50:B50"/>
    <mergeCell ref="A51:B51"/>
    <mergeCell ref="A39:B39"/>
    <mergeCell ref="A47:B47"/>
    <mergeCell ref="A30:B30"/>
    <mergeCell ref="A41:B41"/>
    <mergeCell ref="A18:B18"/>
    <mergeCell ref="A1:B1"/>
    <mergeCell ref="A2:B2"/>
    <mergeCell ref="A4:B4"/>
    <mergeCell ref="A5:B5"/>
    <mergeCell ref="A7:B7"/>
  </mergeCells>
  <phoneticPr fontId="0" type="noConversion"/>
  <pageMargins left="0.78740157480314965" right="0.78740157480314965" top="0" bottom="0.39370078740157483" header="0.31496062992125984" footer="0"/>
  <pageSetup paperSize="9" orientation="portrait" verticalDpi="300" r:id="rId1"/>
  <headerFooter alignWithMargins="0">
    <oddFooter>&amp;RSeite &amp;P von 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66"/>
  <sheetViews>
    <sheetView topLeftCell="A22" zoomScale="150" zoomScaleNormal="150" workbookViewId="0">
      <selection activeCell="B30" sqref="B30"/>
    </sheetView>
  </sheetViews>
  <sheetFormatPr baseColWidth="10" defaultRowHeight="12.75" x14ac:dyDescent="0.2"/>
  <cols>
    <col min="1" max="1" width="7.42578125" style="46" customWidth="1"/>
    <col min="2" max="2" width="57.28515625" customWidth="1"/>
    <col min="3" max="3" width="14.5703125" bestFit="1" customWidth="1"/>
  </cols>
  <sheetData>
    <row r="1" spans="1:3" ht="27.75" customHeight="1" x14ac:dyDescent="0.4">
      <c r="A1" s="217" t="s">
        <v>201</v>
      </c>
      <c r="B1" s="275"/>
      <c r="C1" s="24"/>
    </row>
    <row r="2" spans="1:3" ht="27.75" customHeight="1" thickBot="1" x14ac:dyDescent="0.45">
      <c r="A2" s="219" t="s">
        <v>83</v>
      </c>
      <c r="B2" s="221"/>
      <c r="C2" s="26"/>
    </row>
    <row r="3" spans="1:3" ht="26.25" x14ac:dyDescent="0.4">
      <c r="A3" s="43" t="s">
        <v>226</v>
      </c>
      <c r="B3" s="40"/>
      <c r="C3" s="8"/>
    </row>
    <row r="4" spans="1:3" ht="27" thickBot="1" x14ac:dyDescent="0.45">
      <c r="A4" s="44" t="s">
        <v>99</v>
      </c>
      <c r="B4" s="41"/>
      <c r="C4" s="13" t="s">
        <v>0</v>
      </c>
    </row>
    <row r="5" spans="1:3" ht="13.5" thickBot="1" x14ac:dyDescent="0.25">
      <c r="A5" s="292" t="s">
        <v>100</v>
      </c>
      <c r="B5" s="293"/>
      <c r="C5" s="74"/>
    </row>
    <row r="6" spans="1:3" x14ac:dyDescent="0.2">
      <c r="A6" s="152">
        <v>1</v>
      </c>
      <c r="B6" s="181" t="s">
        <v>227</v>
      </c>
      <c r="C6" s="25"/>
    </row>
    <row r="7" spans="1:3" x14ac:dyDescent="0.2">
      <c r="A7" s="71">
        <f>A6+1</f>
        <v>2</v>
      </c>
      <c r="B7" s="181" t="s">
        <v>228</v>
      </c>
      <c r="C7" s="16"/>
    </row>
    <row r="8" spans="1:3" x14ac:dyDescent="0.2">
      <c r="A8" s="71">
        <f t="shared" ref="A8:A13" si="0">A7+1</f>
        <v>3</v>
      </c>
      <c r="B8" s="181" t="s">
        <v>229</v>
      </c>
      <c r="C8" s="16"/>
    </row>
    <row r="9" spans="1:3" x14ac:dyDescent="0.2">
      <c r="A9" s="71">
        <f t="shared" si="0"/>
        <v>4</v>
      </c>
      <c r="B9" s="181" t="s">
        <v>230</v>
      </c>
      <c r="C9" s="16"/>
    </row>
    <row r="10" spans="1:3" x14ac:dyDescent="0.2">
      <c r="A10" s="71">
        <f t="shared" si="0"/>
        <v>5</v>
      </c>
      <c r="B10" s="181" t="s">
        <v>231</v>
      </c>
      <c r="C10" s="16"/>
    </row>
    <row r="11" spans="1:3" x14ac:dyDescent="0.2">
      <c r="A11" s="71">
        <f t="shared" si="0"/>
        <v>6</v>
      </c>
      <c r="B11" s="181" t="s">
        <v>232</v>
      </c>
      <c r="C11" s="16"/>
    </row>
    <row r="12" spans="1:3" x14ac:dyDescent="0.2">
      <c r="A12" s="71">
        <f t="shared" si="0"/>
        <v>7</v>
      </c>
      <c r="B12" s="181" t="s">
        <v>233</v>
      </c>
      <c r="C12" s="16"/>
    </row>
    <row r="13" spans="1:3" x14ac:dyDescent="0.2">
      <c r="A13" s="153">
        <f t="shared" si="0"/>
        <v>8</v>
      </c>
      <c r="B13" s="181" t="s">
        <v>234</v>
      </c>
      <c r="C13" s="16"/>
    </row>
    <row r="14" spans="1:3" x14ac:dyDescent="0.2">
      <c r="A14" s="45"/>
      <c r="B14" s="1"/>
      <c r="C14" s="16"/>
    </row>
    <row r="15" spans="1:3" x14ac:dyDescent="0.2">
      <c r="A15" s="288" t="s">
        <v>104</v>
      </c>
      <c r="B15" s="289"/>
      <c r="C15" s="49"/>
    </row>
    <row r="16" spans="1:3" ht="13.5" thickBot="1" x14ac:dyDescent="0.25">
      <c r="A16" s="290" t="s">
        <v>101</v>
      </c>
      <c r="B16" s="291"/>
      <c r="C16" s="26"/>
    </row>
    <row r="17" spans="1:3" x14ac:dyDescent="0.2">
      <c r="A17" s="152">
        <f>A13+1</f>
        <v>9</v>
      </c>
      <c r="B17" s="182" t="s">
        <v>251</v>
      </c>
      <c r="C17" s="25"/>
    </row>
    <row r="18" spans="1:3" x14ac:dyDescent="0.2">
      <c r="A18" s="71">
        <f t="shared" ref="A18:A36" si="1">A17+1</f>
        <v>10</v>
      </c>
      <c r="B18" s="182" t="s">
        <v>253</v>
      </c>
      <c r="C18" s="16"/>
    </row>
    <row r="19" spans="1:3" x14ac:dyDescent="0.2">
      <c r="A19" s="71">
        <f t="shared" si="1"/>
        <v>11</v>
      </c>
      <c r="B19" s="182" t="s">
        <v>250</v>
      </c>
      <c r="C19" s="16"/>
    </row>
    <row r="20" spans="1:3" x14ac:dyDescent="0.2">
      <c r="A20" s="71">
        <f t="shared" si="1"/>
        <v>12</v>
      </c>
      <c r="B20" s="182" t="s">
        <v>254</v>
      </c>
      <c r="C20" s="16"/>
    </row>
    <row r="21" spans="1:3" x14ac:dyDescent="0.2">
      <c r="A21" s="71">
        <f t="shared" si="1"/>
        <v>13</v>
      </c>
      <c r="B21" s="182" t="s">
        <v>255</v>
      </c>
      <c r="C21" s="16"/>
    </row>
    <row r="22" spans="1:3" x14ac:dyDescent="0.2">
      <c r="A22" s="71">
        <f t="shared" si="1"/>
        <v>14</v>
      </c>
      <c r="B22" s="182" t="s">
        <v>256</v>
      </c>
      <c r="C22" s="16"/>
    </row>
    <row r="23" spans="1:3" x14ac:dyDescent="0.2">
      <c r="A23" s="71">
        <f t="shared" si="1"/>
        <v>15</v>
      </c>
      <c r="B23" s="182" t="s">
        <v>257</v>
      </c>
      <c r="C23" s="16"/>
    </row>
    <row r="24" spans="1:3" x14ac:dyDescent="0.2">
      <c r="A24" s="71">
        <f t="shared" si="1"/>
        <v>16</v>
      </c>
      <c r="B24" s="182" t="s">
        <v>252</v>
      </c>
      <c r="C24" s="16"/>
    </row>
    <row r="25" spans="1:3" x14ac:dyDescent="0.2">
      <c r="A25" s="71">
        <f t="shared" si="1"/>
        <v>17</v>
      </c>
      <c r="B25" s="181" t="s">
        <v>258</v>
      </c>
      <c r="C25" s="16"/>
    </row>
    <row r="26" spans="1:3" x14ac:dyDescent="0.2">
      <c r="A26" s="71">
        <f t="shared" si="1"/>
        <v>18</v>
      </c>
      <c r="B26" s="181" t="s">
        <v>259</v>
      </c>
      <c r="C26" s="16"/>
    </row>
    <row r="27" spans="1:3" x14ac:dyDescent="0.2">
      <c r="A27" s="71">
        <f t="shared" si="1"/>
        <v>19</v>
      </c>
      <c r="B27" s="181" t="s">
        <v>235</v>
      </c>
      <c r="C27" s="16"/>
    </row>
    <row r="28" spans="1:3" x14ac:dyDescent="0.2">
      <c r="A28" s="71">
        <f t="shared" si="1"/>
        <v>20</v>
      </c>
      <c r="B28" s="181" t="s">
        <v>236</v>
      </c>
      <c r="C28" s="16"/>
    </row>
    <row r="29" spans="1:3" x14ac:dyDescent="0.2">
      <c r="A29" s="71">
        <f t="shared" si="1"/>
        <v>21</v>
      </c>
      <c r="B29" s="181" t="s">
        <v>237</v>
      </c>
      <c r="C29" s="16"/>
    </row>
    <row r="30" spans="1:3" x14ac:dyDescent="0.2">
      <c r="A30" s="71">
        <f t="shared" si="1"/>
        <v>22</v>
      </c>
      <c r="B30" s="181" t="s">
        <v>238</v>
      </c>
      <c r="C30" s="16"/>
    </row>
    <row r="31" spans="1:3" x14ac:dyDescent="0.2">
      <c r="A31" s="71">
        <f t="shared" si="1"/>
        <v>23</v>
      </c>
      <c r="B31" s="181" t="s">
        <v>239</v>
      </c>
      <c r="C31" s="16"/>
    </row>
    <row r="32" spans="1:3" x14ac:dyDescent="0.2">
      <c r="A32" s="71">
        <f t="shared" si="1"/>
        <v>24</v>
      </c>
      <c r="B32" s="181" t="s">
        <v>240</v>
      </c>
      <c r="C32" s="16"/>
    </row>
    <row r="33" spans="1:3" x14ac:dyDescent="0.2">
      <c r="A33" s="71">
        <f t="shared" si="1"/>
        <v>25</v>
      </c>
      <c r="B33" s="181" t="s">
        <v>241</v>
      </c>
      <c r="C33" s="16"/>
    </row>
    <row r="34" spans="1:3" x14ac:dyDescent="0.2">
      <c r="A34" s="71">
        <f t="shared" si="1"/>
        <v>26</v>
      </c>
      <c r="B34" s="181" t="s">
        <v>260</v>
      </c>
      <c r="C34" s="16"/>
    </row>
    <row r="35" spans="1:3" x14ac:dyDescent="0.2">
      <c r="A35" s="71">
        <f t="shared" si="1"/>
        <v>27</v>
      </c>
      <c r="B35" s="181" t="s">
        <v>269</v>
      </c>
      <c r="C35" s="16"/>
    </row>
    <row r="36" spans="1:3" ht="12.75" customHeight="1" x14ac:dyDescent="0.2">
      <c r="A36" s="71">
        <f t="shared" si="1"/>
        <v>28</v>
      </c>
      <c r="B36" s="330" t="s">
        <v>399</v>
      </c>
      <c r="C36" s="16"/>
    </row>
    <row r="37" spans="1:3" x14ac:dyDescent="0.2">
      <c r="A37" s="153">
        <f>A36+1</f>
        <v>29</v>
      </c>
      <c r="B37" s="181" t="s">
        <v>261</v>
      </c>
      <c r="C37" s="16"/>
    </row>
    <row r="38" spans="1:3" x14ac:dyDescent="0.2">
      <c r="A38" s="166"/>
      <c r="B38" s="181"/>
      <c r="C38" s="16"/>
    </row>
    <row r="39" spans="1:3" x14ac:dyDescent="0.2">
      <c r="A39" s="294" t="s">
        <v>105</v>
      </c>
      <c r="B39" s="295"/>
      <c r="C39" s="53"/>
    </row>
    <row r="40" spans="1:3" ht="276.60000000000002" customHeight="1" x14ac:dyDescent="0.2">
      <c r="A40" s="164"/>
      <c r="B40" s="164"/>
      <c r="C40" s="163"/>
    </row>
    <row r="41" spans="1:3" ht="13.5" thickBot="1" x14ac:dyDescent="0.25">
      <c r="A41" s="290" t="s">
        <v>102</v>
      </c>
      <c r="B41" s="291"/>
      <c r="C41" s="26"/>
    </row>
    <row r="42" spans="1:3" x14ac:dyDescent="0.2">
      <c r="A42" s="152">
        <f>A37+1</f>
        <v>30</v>
      </c>
      <c r="B42" s="183" t="s">
        <v>262</v>
      </c>
      <c r="C42" s="25"/>
    </row>
    <row r="43" spans="1:3" x14ac:dyDescent="0.2">
      <c r="A43" s="71">
        <f t="shared" ref="A43:A51" si="2">A42+1</f>
        <v>31</v>
      </c>
      <c r="B43" s="184" t="s">
        <v>263</v>
      </c>
      <c r="C43" s="16"/>
    </row>
    <row r="44" spans="1:3" x14ac:dyDescent="0.2">
      <c r="A44" s="71">
        <f t="shared" si="2"/>
        <v>32</v>
      </c>
      <c r="B44" s="184" t="s">
        <v>264</v>
      </c>
      <c r="C44" s="16"/>
    </row>
    <row r="45" spans="1:3" x14ac:dyDescent="0.2">
      <c r="A45" s="71">
        <f t="shared" si="2"/>
        <v>33</v>
      </c>
      <c r="B45" s="183" t="s">
        <v>267</v>
      </c>
      <c r="C45" s="16"/>
    </row>
    <row r="46" spans="1:3" x14ac:dyDescent="0.2">
      <c r="A46" s="71">
        <f t="shared" si="2"/>
        <v>34</v>
      </c>
      <c r="B46" s="182" t="s">
        <v>242</v>
      </c>
      <c r="C46" s="16"/>
    </row>
    <row r="47" spans="1:3" x14ac:dyDescent="0.2">
      <c r="A47" s="71">
        <f t="shared" si="2"/>
        <v>35</v>
      </c>
      <c r="B47" s="181" t="s">
        <v>243</v>
      </c>
      <c r="C47" s="16"/>
    </row>
    <row r="48" spans="1:3" x14ac:dyDescent="0.2">
      <c r="A48" s="71">
        <f t="shared" si="2"/>
        <v>36</v>
      </c>
      <c r="B48" s="181" t="s">
        <v>244</v>
      </c>
      <c r="C48" s="16"/>
    </row>
    <row r="49" spans="1:3" x14ac:dyDescent="0.2">
      <c r="A49" s="71">
        <f t="shared" si="2"/>
        <v>37</v>
      </c>
      <c r="B49" s="181" t="s">
        <v>245</v>
      </c>
      <c r="C49" s="16"/>
    </row>
    <row r="50" spans="1:3" x14ac:dyDescent="0.2">
      <c r="A50" s="71">
        <f t="shared" si="2"/>
        <v>38</v>
      </c>
      <c r="B50" s="181" t="s">
        <v>246</v>
      </c>
      <c r="C50" s="16"/>
    </row>
    <row r="51" spans="1:3" x14ac:dyDescent="0.2">
      <c r="A51" s="71">
        <f t="shared" si="2"/>
        <v>39</v>
      </c>
      <c r="B51" s="181" t="s">
        <v>247</v>
      </c>
      <c r="C51" s="16"/>
    </row>
    <row r="52" spans="1:3" x14ac:dyDescent="0.2">
      <c r="A52" s="165"/>
      <c r="B52" s="34"/>
      <c r="C52" s="16"/>
    </row>
    <row r="53" spans="1:3" x14ac:dyDescent="0.2">
      <c r="A53" s="294" t="s">
        <v>106</v>
      </c>
      <c r="B53" s="295"/>
      <c r="C53" s="53"/>
    </row>
    <row r="54" spans="1:3" ht="13.5" thickBot="1" x14ac:dyDescent="0.25">
      <c r="A54" s="290" t="s">
        <v>103</v>
      </c>
      <c r="B54" s="291"/>
      <c r="C54" s="26"/>
    </row>
    <row r="55" spans="1:3" x14ac:dyDescent="0.2">
      <c r="A55" s="154">
        <f>A51+1</f>
        <v>40</v>
      </c>
      <c r="B55" s="183" t="s">
        <v>268</v>
      </c>
      <c r="C55" s="25"/>
    </row>
    <row r="56" spans="1:3" x14ac:dyDescent="0.2">
      <c r="A56" s="71">
        <f>A55+1</f>
        <v>41</v>
      </c>
      <c r="B56" s="182" t="s">
        <v>270</v>
      </c>
      <c r="C56" s="16"/>
    </row>
    <row r="57" spans="1:3" x14ac:dyDescent="0.2">
      <c r="A57" s="71">
        <f>A56+1</f>
        <v>42</v>
      </c>
      <c r="B57" s="182" t="s">
        <v>248</v>
      </c>
      <c r="C57" s="16"/>
    </row>
    <row r="58" spans="1:3" x14ac:dyDescent="0.2">
      <c r="A58" s="71">
        <f>A57+1</f>
        <v>43</v>
      </c>
      <c r="B58" s="182" t="s">
        <v>249</v>
      </c>
      <c r="C58" s="16"/>
    </row>
    <row r="59" spans="1:3" x14ac:dyDescent="0.2">
      <c r="A59" s="165"/>
      <c r="B59" s="48"/>
      <c r="C59" s="16"/>
    </row>
    <row r="60" spans="1:3" x14ac:dyDescent="0.2">
      <c r="A60" s="296" t="s">
        <v>107</v>
      </c>
      <c r="B60" s="297"/>
      <c r="C60" s="106"/>
    </row>
    <row r="61" spans="1:3" x14ac:dyDescent="0.2">
      <c r="A61" s="71"/>
      <c r="B61" s="34"/>
      <c r="C61" s="16"/>
    </row>
    <row r="62" spans="1:3" s="6" customFormat="1" x14ac:dyDescent="0.2">
      <c r="A62" s="298" t="s">
        <v>271</v>
      </c>
      <c r="B62" s="287"/>
      <c r="C62" s="109"/>
    </row>
    <row r="63" spans="1:3" x14ac:dyDescent="0.2">
      <c r="A63" s="286" t="s">
        <v>109</v>
      </c>
      <c r="B63" s="287"/>
      <c r="C63" s="151">
        <f>A58*10</f>
        <v>430</v>
      </c>
    </row>
    <row r="64" spans="1:3" x14ac:dyDescent="0.2">
      <c r="A64" s="286" t="s">
        <v>272</v>
      </c>
      <c r="B64" s="287"/>
      <c r="C64" s="151">
        <f>C62/C63*10</f>
        <v>0</v>
      </c>
    </row>
    <row r="65" spans="1:3" x14ac:dyDescent="0.2">
      <c r="A65" s="71"/>
      <c r="B65" s="34"/>
      <c r="C65" s="16"/>
    </row>
    <row r="66" spans="1:3" ht="13.5" thickBot="1" x14ac:dyDescent="0.25">
      <c r="A66" s="72"/>
      <c r="B66" s="9"/>
      <c r="C66" s="73"/>
    </row>
  </sheetData>
  <mergeCells count="13">
    <mergeCell ref="A1:B1"/>
    <mergeCell ref="A2:B2"/>
    <mergeCell ref="A62:B62"/>
    <mergeCell ref="A63:B63"/>
    <mergeCell ref="A39:B39"/>
    <mergeCell ref="A64:B64"/>
    <mergeCell ref="A15:B15"/>
    <mergeCell ref="A16:B16"/>
    <mergeCell ref="A5:B5"/>
    <mergeCell ref="A41:B41"/>
    <mergeCell ref="A53:B53"/>
    <mergeCell ref="A54:B54"/>
    <mergeCell ref="A60:B60"/>
  </mergeCells>
  <phoneticPr fontId="0" type="noConversion"/>
  <pageMargins left="0.78740157480314965" right="0.78740157480314965" top="0" bottom="0.39370078740157483" header="0" footer="0"/>
  <pageSetup paperSize="9" orientation="portrait" verticalDpi="300" r:id="rId1"/>
  <headerFooter alignWithMargins="0">
    <oddFooter>&amp;RSeite &amp;P von 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8"/>
  <sheetViews>
    <sheetView zoomScale="140" zoomScaleNormal="140" workbookViewId="0">
      <selection activeCell="B33" sqref="B33"/>
    </sheetView>
  </sheetViews>
  <sheetFormatPr baseColWidth="10" defaultRowHeight="12.75" x14ac:dyDescent="0.2"/>
  <cols>
    <col min="1" max="1" width="6.5703125" style="32" customWidth="1"/>
    <col min="2" max="2" width="55.7109375" customWidth="1"/>
    <col min="3" max="3" width="14.5703125" bestFit="1" customWidth="1"/>
  </cols>
  <sheetData>
    <row r="1" spans="1:3" ht="30" x14ac:dyDescent="0.4">
      <c r="A1" s="217" t="s">
        <v>201</v>
      </c>
      <c r="B1" s="275"/>
      <c r="C1" s="24"/>
    </row>
    <row r="2" spans="1:3" ht="30.75" thickBot="1" x14ac:dyDescent="0.45">
      <c r="A2" s="219" t="s">
        <v>83</v>
      </c>
      <c r="B2" s="221"/>
      <c r="C2" s="26"/>
    </row>
    <row r="3" spans="1:3" ht="26.25" x14ac:dyDescent="0.4">
      <c r="A3" s="222" t="s">
        <v>273</v>
      </c>
      <c r="B3" s="224"/>
      <c r="C3" s="11" t="s">
        <v>0</v>
      </c>
    </row>
    <row r="4" spans="1:3" ht="26.25" x14ac:dyDescent="0.4">
      <c r="A4" s="327" t="s">
        <v>397</v>
      </c>
      <c r="B4" s="328"/>
      <c r="C4" s="196"/>
    </row>
    <row r="5" spans="1:3" ht="24" thickBot="1" x14ac:dyDescent="0.4">
      <c r="A5" s="307" t="s">
        <v>99</v>
      </c>
      <c r="B5" s="308"/>
      <c r="C5" s="26"/>
    </row>
    <row r="6" spans="1:3" ht="13.5" thickBot="1" x14ac:dyDescent="0.25">
      <c r="A6" s="303" t="s">
        <v>274</v>
      </c>
      <c r="B6" s="304"/>
      <c r="C6" s="67"/>
    </row>
    <row r="7" spans="1:3" ht="12" customHeight="1" x14ac:dyDescent="0.2">
      <c r="A7" s="137">
        <v>1</v>
      </c>
      <c r="B7" s="188" t="s">
        <v>276</v>
      </c>
      <c r="C7" s="25"/>
    </row>
    <row r="8" spans="1:3" ht="12" customHeight="1" x14ac:dyDescent="0.2">
      <c r="A8" s="63">
        <f>A7+1</f>
        <v>2</v>
      </c>
      <c r="B8" s="181" t="s">
        <v>277</v>
      </c>
      <c r="C8" s="16"/>
    </row>
    <row r="9" spans="1:3" ht="12" customHeight="1" x14ac:dyDescent="0.2">
      <c r="A9" s="63">
        <f t="shared" ref="A9:A17" si="0">A8+1</f>
        <v>3</v>
      </c>
      <c r="B9" s="181" t="s">
        <v>278</v>
      </c>
      <c r="C9" s="16"/>
    </row>
    <row r="10" spans="1:3" ht="12" customHeight="1" x14ac:dyDescent="0.2">
      <c r="A10" s="63">
        <f t="shared" si="0"/>
        <v>4</v>
      </c>
      <c r="B10" s="181" t="s">
        <v>279</v>
      </c>
      <c r="C10" s="16"/>
    </row>
    <row r="11" spans="1:3" ht="12" customHeight="1" x14ac:dyDescent="0.2">
      <c r="A11" s="63">
        <f t="shared" si="0"/>
        <v>5</v>
      </c>
      <c r="B11" s="181" t="s">
        <v>280</v>
      </c>
      <c r="C11" s="16"/>
    </row>
    <row r="12" spans="1:3" ht="12" customHeight="1" x14ac:dyDescent="0.2">
      <c r="A12" s="63">
        <f t="shared" si="0"/>
        <v>6</v>
      </c>
      <c r="B12" s="181" t="s">
        <v>281</v>
      </c>
      <c r="C12" s="16"/>
    </row>
    <row r="13" spans="1:3" ht="12" customHeight="1" x14ac:dyDescent="0.2">
      <c r="A13" s="63">
        <f t="shared" si="0"/>
        <v>7</v>
      </c>
      <c r="B13" s="181" t="s">
        <v>282</v>
      </c>
      <c r="C13" s="16"/>
    </row>
    <row r="14" spans="1:3" ht="12" customHeight="1" x14ac:dyDescent="0.2">
      <c r="A14" s="63">
        <f t="shared" si="0"/>
        <v>8</v>
      </c>
      <c r="B14" s="181" t="s">
        <v>283</v>
      </c>
      <c r="C14" s="16"/>
    </row>
    <row r="15" spans="1:3" ht="12" customHeight="1" x14ac:dyDescent="0.2">
      <c r="A15" s="63">
        <f t="shared" si="0"/>
        <v>9</v>
      </c>
      <c r="B15" s="181" t="s">
        <v>284</v>
      </c>
      <c r="C15" s="16"/>
    </row>
    <row r="16" spans="1:3" ht="12" customHeight="1" x14ac:dyDescent="0.2">
      <c r="A16" s="63">
        <f t="shared" si="0"/>
        <v>10</v>
      </c>
      <c r="B16" s="181" t="s">
        <v>285</v>
      </c>
      <c r="C16" s="16"/>
    </row>
    <row r="17" spans="1:3" ht="12" customHeight="1" x14ac:dyDescent="0.2">
      <c r="A17" s="135">
        <f t="shared" si="0"/>
        <v>11</v>
      </c>
      <c r="B17" s="181" t="s">
        <v>286</v>
      </c>
      <c r="C17" s="16"/>
    </row>
    <row r="18" spans="1:3" ht="12" customHeight="1" x14ac:dyDescent="0.2">
      <c r="A18" s="62"/>
      <c r="B18" s="33"/>
      <c r="C18" s="16"/>
    </row>
    <row r="19" spans="1:3" x14ac:dyDescent="0.2">
      <c r="A19" s="305" t="s">
        <v>287</v>
      </c>
      <c r="B19" s="306"/>
      <c r="C19" s="53"/>
    </row>
    <row r="20" spans="1:3" x14ac:dyDescent="0.2">
      <c r="A20" s="162"/>
      <c r="B20" s="162"/>
      <c r="C20" s="163"/>
    </row>
    <row r="21" spans="1:3" ht="13.5" thickBot="1" x14ac:dyDescent="0.25">
      <c r="A21" s="301" t="s">
        <v>275</v>
      </c>
      <c r="B21" s="302"/>
      <c r="C21" s="57"/>
    </row>
    <row r="22" spans="1:3" x14ac:dyDescent="0.2">
      <c r="A22" s="64"/>
      <c r="B22" s="60"/>
      <c r="C22" s="65"/>
    </row>
    <row r="23" spans="1:3" x14ac:dyDescent="0.2">
      <c r="A23" s="136">
        <f>A17+1</f>
        <v>12</v>
      </c>
      <c r="B23" s="191" t="s">
        <v>288</v>
      </c>
      <c r="C23" s="54"/>
    </row>
    <row r="24" spans="1:3" x14ac:dyDescent="0.2">
      <c r="A24" s="66">
        <f t="shared" ref="A24:A31" si="1">A23+1</f>
        <v>13</v>
      </c>
      <c r="B24" s="191" t="s">
        <v>289</v>
      </c>
      <c r="C24" s="54"/>
    </row>
    <row r="25" spans="1:3" x14ac:dyDescent="0.2">
      <c r="A25" s="66">
        <f t="shared" si="1"/>
        <v>14</v>
      </c>
      <c r="B25" s="191" t="s">
        <v>290</v>
      </c>
      <c r="C25" s="54"/>
    </row>
    <row r="26" spans="1:3" x14ac:dyDescent="0.2">
      <c r="A26" s="66">
        <f t="shared" si="1"/>
        <v>15</v>
      </c>
      <c r="B26" s="181" t="s">
        <v>291</v>
      </c>
      <c r="C26" s="54"/>
    </row>
    <row r="27" spans="1:3" ht="12.75" customHeight="1" x14ac:dyDescent="0.2">
      <c r="A27" s="66">
        <f t="shared" si="1"/>
        <v>16</v>
      </c>
      <c r="B27" s="329" t="s">
        <v>398</v>
      </c>
      <c r="C27" s="54"/>
    </row>
    <row r="28" spans="1:3" x14ac:dyDescent="0.2">
      <c r="A28" s="66">
        <f t="shared" si="1"/>
        <v>17</v>
      </c>
      <c r="B28" s="191" t="s">
        <v>292</v>
      </c>
      <c r="C28" s="54"/>
    </row>
    <row r="29" spans="1:3" x14ac:dyDescent="0.2">
      <c r="A29" s="66">
        <f t="shared" si="1"/>
        <v>18</v>
      </c>
      <c r="B29" s="191" t="s">
        <v>293</v>
      </c>
      <c r="C29" s="54"/>
    </row>
    <row r="30" spans="1:3" x14ac:dyDescent="0.2">
      <c r="A30" s="66">
        <f t="shared" si="1"/>
        <v>19</v>
      </c>
      <c r="B30" s="191" t="s">
        <v>294</v>
      </c>
      <c r="C30" s="54"/>
    </row>
    <row r="31" spans="1:3" x14ac:dyDescent="0.2">
      <c r="A31" s="136">
        <f t="shared" si="1"/>
        <v>20</v>
      </c>
      <c r="B31" s="191" t="s">
        <v>295</v>
      </c>
      <c r="C31" s="54"/>
    </row>
    <row r="32" spans="1:3" x14ac:dyDescent="0.2">
      <c r="A32" s="299" t="s">
        <v>296</v>
      </c>
      <c r="B32" s="300"/>
      <c r="C32" s="53"/>
    </row>
    <row r="33" spans="1:3" ht="69.75" customHeight="1" x14ac:dyDescent="0.2">
      <c r="A33" s="162"/>
      <c r="B33" s="162"/>
      <c r="C33" s="163"/>
    </row>
    <row r="34" spans="1:3" ht="235.9" customHeight="1" x14ac:dyDescent="0.2">
      <c r="A34" s="161"/>
      <c r="B34" s="162"/>
      <c r="C34" s="163"/>
    </row>
    <row r="35" spans="1:3" ht="13.5" thickBot="1" x14ac:dyDescent="0.25">
      <c r="A35" s="301" t="s">
        <v>297</v>
      </c>
      <c r="B35" s="302"/>
      <c r="C35" s="57"/>
    </row>
    <row r="36" spans="1:3" x14ac:dyDescent="0.2">
      <c r="A36" s="137">
        <f>A31+1</f>
        <v>21</v>
      </c>
      <c r="B36" s="188" t="s">
        <v>298</v>
      </c>
      <c r="C36" s="25"/>
    </row>
    <row r="37" spans="1:3" x14ac:dyDescent="0.2">
      <c r="A37" s="62">
        <f>A36+1</f>
        <v>22</v>
      </c>
      <c r="B37" s="188" t="s">
        <v>299</v>
      </c>
      <c r="C37" s="16"/>
    </row>
    <row r="38" spans="1:3" x14ac:dyDescent="0.2">
      <c r="A38" s="62">
        <f t="shared" ref="A38:A51" si="2">A37+1</f>
        <v>23</v>
      </c>
      <c r="B38" s="188" t="s">
        <v>300</v>
      </c>
      <c r="C38" s="16"/>
    </row>
    <row r="39" spans="1:3" x14ac:dyDescent="0.2">
      <c r="A39" s="62">
        <f t="shared" si="2"/>
        <v>24</v>
      </c>
      <c r="B39" s="188" t="s">
        <v>301</v>
      </c>
      <c r="C39" s="16"/>
    </row>
    <row r="40" spans="1:3" x14ac:dyDescent="0.2">
      <c r="A40" s="62">
        <f t="shared" si="2"/>
        <v>25</v>
      </c>
      <c r="B40" s="188" t="s">
        <v>302</v>
      </c>
      <c r="C40" s="16"/>
    </row>
    <row r="41" spans="1:3" x14ac:dyDescent="0.2">
      <c r="A41" s="62">
        <f t="shared" si="2"/>
        <v>26</v>
      </c>
      <c r="B41" s="188" t="s">
        <v>303</v>
      </c>
      <c r="C41" s="16"/>
    </row>
    <row r="42" spans="1:3" x14ac:dyDescent="0.2">
      <c r="A42" s="62">
        <f t="shared" si="2"/>
        <v>27</v>
      </c>
      <c r="B42" s="188" t="s">
        <v>304</v>
      </c>
      <c r="C42" s="16"/>
    </row>
    <row r="43" spans="1:3" x14ac:dyDescent="0.2">
      <c r="A43" s="62">
        <f t="shared" si="2"/>
        <v>28</v>
      </c>
      <c r="B43" s="188" t="s">
        <v>305</v>
      </c>
      <c r="C43" s="16"/>
    </row>
    <row r="44" spans="1:3" x14ac:dyDescent="0.2">
      <c r="A44" s="62">
        <f t="shared" si="2"/>
        <v>29</v>
      </c>
      <c r="B44" s="188" t="s">
        <v>306</v>
      </c>
      <c r="C44" s="16"/>
    </row>
    <row r="45" spans="1:3" x14ac:dyDescent="0.2">
      <c r="A45" s="62">
        <f t="shared" si="2"/>
        <v>30</v>
      </c>
      <c r="B45" s="188" t="s">
        <v>307</v>
      </c>
      <c r="C45" s="16"/>
    </row>
    <row r="46" spans="1:3" x14ac:dyDescent="0.2">
      <c r="A46" s="62">
        <f t="shared" si="2"/>
        <v>31</v>
      </c>
      <c r="B46" s="181" t="s">
        <v>309</v>
      </c>
      <c r="C46" s="16"/>
    </row>
    <row r="47" spans="1:3" x14ac:dyDescent="0.2">
      <c r="A47" s="62">
        <f t="shared" si="2"/>
        <v>32</v>
      </c>
      <c r="B47" s="188" t="s">
        <v>308</v>
      </c>
      <c r="C47" s="16"/>
    </row>
    <row r="48" spans="1:3" x14ac:dyDescent="0.2">
      <c r="A48" s="62">
        <f t="shared" si="2"/>
        <v>33</v>
      </c>
      <c r="B48" s="181" t="s">
        <v>310</v>
      </c>
      <c r="C48" s="16"/>
    </row>
    <row r="49" spans="1:3" x14ac:dyDescent="0.2">
      <c r="A49" s="62">
        <f t="shared" si="2"/>
        <v>34</v>
      </c>
      <c r="B49" s="181" t="s">
        <v>311</v>
      </c>
      <c r="C49" s="16"/>
    </row>
    <row r="50" spans="1:3" x14ac:dyDescent="0.2">
      <c r="A50" s="62">
        <f t="shared" si="2"/>
        <v>35</v>
      </c>
      <c r="B50" s="181" t="s">
        <v>312</v>
      </c>
      <c r="C50" s="16"/>
    </row>
    <row r="51" spans="1:3" x14ac:dyDescent="0.2">
      <c r="A51" s="150">
        <f t="shared" si="2"/>
        <v>36</v>
      </c>
      <c r="B51" s="191" t="s">
        <v>313</v>
      </c>
      <c r="C51" s="16"/>
    </row>
    <row r="52" spans="1:3" x14ac:dyDescent="0.2">
      <c r="A52" s="63"/>
      <c r="B52" s="33"/>
      <c r="C52" s="16"/>
    </row>
    <row r="53" spans="1:3" x14ac:dyDescent="0.2">
      <c r="A53" s="299" t="s">
        <v>314</v>
      </c>
      <c r="B53" s="300"/>
      <c r="C53" s="53"/>
    </row>
    <row r="54" spans="1:3" x14ac:dyDescent="0.2">
      <c r="A54" s="36"/>
      <c r="B54" s="1"/>
      <c r="C54" s="16"/>
    </row>
    <row r="55" spans="1:3" x14ac:dyDescent="0.2">
      <c r="A55" s="273" t="s">
        <v>108</v>
      </c>
      <c r="B55" s="274"/>
      <c r="C55" s="16"/>
    </row>
    <row r="56" spans="1:3" x14ac:dyDescent="0.2">
      <c r="A56" s="246" t="s">
        <v>315</v>
      </c>
      <c r="B56" s="274"/>
      <c r="C56" s="129">
        <f>A51*10</f>
        <v>360</v>
      </c>
    </row>
    <row r="57" spans="1:3" x14ac:dyDescent="0.2">
      <c r="A57" s="246" t="s">
        <v>316</v>
      </c>
      <c r="B57" s="248"/>
      <c r="C57" s="129">
        <f>C55/C56*10</f>
        <v>0</v>
      </c>
    </row>
    <row r="58" spans="1:3" ht="13.5" thickBot="1" x14ac:dyDescent="0.25">
      <c r="A58" s="39"/>
      <c r="B58" s="12"/>
      <c r="C58" s="26"/>
    </row>
  </sheetData>
  <mergeCells count="14">
    <mergeCell ref="A6:B6"/>
    <mergeCell ref="A19:B19"/>
    <mergeCell ref="A35:B35"/>
    <mergeCell ref="A1:B1"/>
    <mergeCell ref="A2:B2"/>
    <mergeCell ref="A3:B3"/>
    <mergeCell ref="A5:B5"/>
    <mergeCell ref="A4:B4"/>
    <mergeCell ref="A57:B57"/>
    <mergeCell ref="A32:B32"/>
    <mergeCell ref="A55:B55"/>
    <mergeCell ref="A21:B21"/>
    <mergeCell ref="A56:B56"/>
    <mergeCell ref="A53:B5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verticalDpi="300" r:id="rId1"/>
  <headerFooter alignWithMargins="0">
    <oddFooter>&amp;R&amp;Pvon&amp;N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42"/>
  <sheetViews>
    <sheetView topLeftCell="A13" zoomScale="140" zoomScaleNormal="140" workbookViewId="0">
      <selection activeCell="G30" sqref="G30"/>
    </sheetView>
  </sheetViews>
  <sheetFormatPr baseColWidth="10" defaultRowHeight="12.75" x14ac:dyDescent="0.2"/>
  <cols>
    <col min="1" max="1" width="8.5703125" style="46" customWidth="1"/>
    <col min="2" max="2" width="53.5703125" customWidth="1"/>
    <col min="3" max="3" width="17.85546875" customWidth="1"/>
  </cols>
  <sheetData>
    <row r="1" spans="1:3" ht="30" x14ac:dyDescent="0.4">
      <c r="A1" s="217" t="s">
        <v>201</v>
      </c>
      <c r="B1" s="275"/>
      <c r="C1" s="24"/>
    </row>
    <row r="2" spans="1:3" ht="30.75" thickBot="1" x14ac:dyDescent="0.45">
      <c r="A2" s="219" t="s">
        <v>83</v>
      </c>
      <c r="B2" s="221"/>
      <c r="C2" s="26"/>
    </row>
    <row r="3" spans="1:3" ht="13.5" thickBot="1" x14ac:dyDescent="0.25">
      <c r="A3" s="80"/>
      <c r="B3" s="6"/>
      <c r="C3" s="55"/>
    </row>
    <row r="4" spans="1:3" ht="26.25" x14ac:dyDescent="0.4">
      <c r="A4" s="222" t="s">
        <v>317</v>
      </c>
      <c r="B4" s="224"/>
      <c r="C4" s="11" t="s">
        <v>0</v>
      </c>
    </row>
    <row r="5" spans="1:3" ht="26.25" x14ac:dyDescent="0.4">
      <c r="A5" s="276" t="s">
        <v>99</v>
      </c>
      <c r="B5" s="277"/>
      <c r="C5" s="16"/>
    </row>
    <row r="6" spans="1:3" ht="7.15" customHeight="1" x14ac:dyDescent="0.4">
      <c r="A6" s="79"/>
      <c r="B6" s="1"/>
      <c r="C6" s="16"/>
    </row>
    <row r="7" spans="1:3" ht="27.6" customHeight="1" x14ac:dyDescent="0.2">
      <c r="A7" s="312" t="s">
        <v>318</v>
      </c>
      <c r="B7" s="313"/>
      <c r="C7" s="314"/>
    </row>
    <row r="8" spans="1:3" ht="13.5" thickBot="1" x14ac:dyDescent="0.25">
      <c r="A8" s="51" t="s">
        <v>100</v>
      </c>
      <c r="B8" s="12"/>
      <c r="C8" s="26"/>
    </row>
    <row r="9" spans="1:3" x14ac:dyDescent="0.2">
      <c r="A9" s="152">
        <v>1</v>
      </c>
      <c r="B9" s="188" t="s">
        <v>33</v>
      </c>
      <c r="C9" s="82"/>
    </row>
    <row r="10" spans="1:3" x14ac:dyDescent="0.2">
      <c r="A10" s="71">
        <f t="shared" ref="A10:A15" si="0">A9+1</f>
        <v>2</v>
      </c>
      <c r="B10" s="188" t="s">
        <v>23</v>
      </c>
      <c r="C10" s="30"/>
    </row>
    <row r="11" spans="1:3" x14ac:dyDescent="0.2">
      <c r="A11" s="71">
        <f t="shared" si="0"/>
        <v>3</v>
      </c>
      <c r="B11" s="181" t="s">
        <v>24</v>
      </c>
      <c r="C11" s="30"/>
    </row>
    <row r="12" spans="1:3" x14ac:dyDescent="0.2">
      <c r="A12" s="71">
        <f t="shared" si="0"/>
        <v>4</v>
      </c>
      <c r="B12" s="181" t="s">
        <v>20</v>
      </c>
      <c r="C12" s="30"/>
    </row>
    <row r="13" spans="1:3" x14ac:dyDescent="0.2">
      <c r="A13" s="71">
        <f t="shared" si="0"/>
        <v>5</v>
      </c>
      <c r="B13" s="181" t="s">
        <v>34</v>
      </c>
      <c r="C13" s="30"/>
    </row>
    <row r="14" spans="1:3" x14ac:dyDescent="0.2">
      <c r="A14" s="71">
        <f t="shared" si="0"/>
        <v>6</v>
      </c>
      <c r="B14" s="181" t="s">
        <v>35</v>
      </c>
      <c r="C14" s="30"/>
    </row>
    <row r="15" spans="1:3" x14ac:dyDescent="0.2">
      <c r="A15" s="153">
        <f t="shared" si="0"/>
        <v>7</v>
      </c>
      <c r="B15" s="190" t="s">
        <v>36</v>
      </c>
      <c r="C15" s="30"/>
    </row>
    <row r="16" spans="1:3" ht="13.5" thickBot="1" x14ac:dyDescent="0.25">
      <c r="A16" s="315" t="s">
        <v>101</v>
      </c>
      <c r="B16" s="316"/>
      <c r="C16" s="31"/>
    </row>
    <row r="17" spans="1:3" x14ac:dyDescent="0.2">
      <c r="A17" s="152">
        <f>A15+1</f>
        <v>8</v>
      </c>
      <c r="B17" s="188" t="s">
        <v>37</v>
      </c>
      <c r="C17" s="82"/>
    </row>
    <row r="18" spans="1:3" x14ac:dyDescent="0.2">
      <c r="A18" s="71">
        <f t="shared" ref="A18:A23" si="1">A17+1</f>
        <v>9</v>
      </c>
      <c r="B18" s="181" t="s">
        <v>38</v>
      </c>
      <c r="C18" s="30"/>
    </row>
    <row r="19" spans="1:3" x14ac:dyDescent="0.2">
      <c r="A19" s="71">
        <f t="shared" si="1"/>
        <v>10</v>
      </c>
      <c r="B19" s="181" t="s">
        <v>39</v>
      </c>
      <c r="C19" s="30"/>
    </row>
    <row r="20" spans="1:3" x14ac:dyDescent="0.2">
      <c r="A20" s="71">
        <f t="shared" si="1"/>
        <v>11</v>
      </c>
      <c r="B20" s="181" t="s">
        <v>40</v>
      </c>
      <c r="C20" s="30"/>
    </row>
    <row r="21" spans="1:3" x14ac:dyDescent="0.2">
      <c r="A21" s="71">
        <f t="shared" si="1"/>
        <v>12</v>
      </c>
      <c r="B21" s="181" t="s">
        <v>41</v>
      </c>
      <c r="C21" s="30"/>
    </row>
    <row r="22" spans="1:3" x14ac:dyDescent="0.2">
      <c r="A22" s="71">
        <f t="shared" si="1"/>
        <v>13</v>
      </c>
      <c r="B22" s="181" t="s">
        <v>21</v>
      </c>
      <c r="C22" s="30"/>
    </row>
    <row r="23" spans="1:3" x14ac:dyDescent="0.2">
      <c r="A23" s="153">
        <f t="shared" si="1"/>
        <v>14</v>
      </c>
      <c r="B23" s="181" t="s">
        <v>42</v>
      </c>
      <c r="C23" s="30"/>
    </row>
    <row r="24" spans="1:3" ht="13.5" thickBot="1" x14ac:dyDescent="0.25">
      <c r="A24" s="315" t="s">
        <v>102</v>
      </c>
      <c r="B24" s="316"/>
      <c r="C24" s="31"/>
    </row>
    <row r="25" spans="1:3" x14ac:dyDescent="0.2">
      <c r="A25" s="152">
        <f>A23+1</f>
        <v>15</v>
      </c>
      <c r="B25" s="188" t="s">
        <v>43</v>
      </c>
      <c r="C25" s="82"/>
    </row>
    <row r="26" spans="1:3" x14ac:dyDescent="0.2">
      <c r="A26" s="71">
        <f t="shared" ref="A26:A31" si="2">A25+1</f>
        <v>16</v>
      </c>
      <c r="B26" s="181" t="s">
        <v>44</v>
      </c>
      <c r="C26" s="30"/>
    </row>
    <row r="27" spans="1:3" x14ac:dyDescent="0.2">
      <c r="A27" s="71">
        <f t="shared" si="2"/>
        <v>17</v>
      </c>
      <c r="B27" s="181" t="s">
        <v>45</v>
      </c>
      <c r="C27" s="30"/>
    </row>
    <row r="28" spans="1:3" x14ac:dyDescent="0.2">
      <c r="A28" s="71">
        <f t="shared" si="2"/>
        <v>18</v>
      </c>
      <c r="B28" s="181" t="s">
        <v>46</v>
      </c>
      <c r="C28" s="30"/>
    </row>
    <row r="29" spans="1:3" x14ac:dyDescent="0.2">
      <c r="A29" s="71">
        <f t="shared" si="2"/>
        <v>19</v>
      </c>
      <c r="B29" s="181" t="s">
        <v>47</v>
      </c>
      <c r="C29" s="30"/>
    </row>
    <row r="30" spans="1:3" x14ac:dyDescent="0.2">
      <c r="A30" s="71">
        <f t="shared" si="2"/>
        <v>20</v>
      </c>
      <c r="B30" s="181" t="s">
        <v>48</v>
      </c>
      <c r="C30" s="30"/>
    </row>
    <row r="31" spans="1:3" s="6" customFormat="1" x14ac:dyDescent="0.2">
      <c r="A31" s="71">
        <f t="shared" si="2"/>
        <v>21</v>
      </c>
      <c r="B31" s="181" t="s">
        <v>319</v>
      </c>
      <c r="C31" s="30"/>
    </row>
    <row r="32" spans="1:3" s="6" customFormat="1" ht="13.5" thickBot="1" x14ac:dyDescent="0.25">
      <c r="A32" s="317" t="s">
        <v>103</v>
      </c>
      <c r="B32" s="318"/>
      <c r="C32" s="31"/>
    </row>
    <row r="33" spans="1:3" s="6" customFormat="1" x14ac:dyDescent="0.2">
      <c r="A33" s="154">
        <f>A31+1</f>
        <v>22</v>
      </c>
      <c r="B33" s="188" t="s">
        <v>23</v>
      </c>
      <c r="C33" s="83"/>
    </row>
    <row r="34" spans="1:3" s="6" customFormat="1" x14ac:dyDescent="0.2">
      <c r="A34" s="71">
        <f>A33+1</f>
        <v>23</v>
      </c>
      <c r="B34" s="181" t="s">
        <v>49</v>
      </c>
      <c r="C34" s="77"/>
    </row>
    <row r="35" spans="1:3" s="6" customFormat="1" x14ac:dyDescent="0.2">
      <c r="A35" s="153">
        <f>A34+1</f>
        <v>24</v>
      </c>
      <c r="B35" s="182" t="s">
        <v>50</v>
      </c>
      <c r="C35" s="77"/>
    </row>
    <row r="36" spans="1:3" s="6" customFormat="1" x14ac:dyDescent="0.2">
      <c r="A36" s="71"/>
      <c r="B36" s="48"/>
      <c r="C36" s="77"/>
    </row>
    <row r="37" spans="1:3" s="6" customFormat="1" x14ac:dyDescent="0.2">
      <c r="A37" s="81"/>
      <c r="B37" s="48"/>
      <c r="C37" s="77"/>
    </row>
    <row r="38" spans="1:3" x14ac:dyDescent="0.2">
      <c r="A38" s="309" t="s">
        <v>108</v>
      </c>
      <c r="B38" s="310"/>
      <c r="C38" s="16"/>
    </row>
    <row r="39" spans="1:3" x14ac:dyDescent="0.2">
      <c r="A39" s="311" t="s">
        <v>109</v>
      </c>
      <c r="B39" s="310"/>
      <c r="C39" s="129">
        <f>A35*10</f>
        <v>240</v>
      </c>
    </row>
    <row r="40" spans="1:3" x14ac:dyDescent="0.2">
      <c r="A40" s="311" t="s">
        <v>320</v>
      </c>
      <c r="B40" s="310"/>
      <c r="C40" s="129">
        <f>C38/C39*7</f>
        <v>0</v>
      </c>
    </row>
    <row r="41" spans="1:3" ht="13.5" thickBot="1" x14ac:dyDescent="0.25">
      <c r="A41" s="47"/>
      <c r="B41" s="12"/>
      <c r="C41" s="31"/>
    </row>
    <row r="42" spans="1:3" x14ac:dyDescent="0.2">
      <c r="A42" s="37"/>
      <c r="B42" s="6"/>
      <c r="C42" s="22"/>
    </row>
  </sheetData>
  <mergeCells count="11">
    <mergeCell ref="A39:B39"/>
    <mergeCell ref="A7:C7"/>
    <mergeCell ref="A40:B40"/>
    <mergeCell ref="A16:B16"/>
    <mergeCell ref="A24:B24"/>
    <mergeCell ref="A32:B32"/>
    <mergeCell ref="A1:B1"/>
    <mergeCell ref="A2:B2"/>
    <mergeCell ref="A4:B4"/>
    <mergeCell ref="A5:B5"/>
    <mergeCell ref="A38:B38"/>
  </mergeCells>
  <phoneticPr fontId="0" type="noConversion"/>
  <pageMargins left="0.78740157480314965" right="0.78740157480314965" top="0.19685039370078741" bottom="0.19685039370078741" header="0.51181102362204722" footer="0"/>
  <pageSetup paperSize="9" orientation="portrait" verticalDpi="300" r:id="rId1"/>
  <headerFooter alignWithMargins="0">
    <oddFooter>&amp;RSeite &amp;P von 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31"/>
  <sheetViews>
    <sheetView zoomScale="140" zoomScaleNormal="140" workbookViewId="0">
      <selection activeCell="G30" sqref="G30"/>
    </sheetView>
  </sheetViews>
  <sheetFormatPr baseColWidth="10" defaultRowHeight="12.75" x14ac:dyDescent="0.2"/>
  <cols>
    <col min="1" max="1" width="7.42578125" style="32" customWidth="1"/>
    <col min="2" max="2" width="54.5703125" style="85" customWidth="1"/>
    <col min="3" max="3" width="14.5703125" bestFit="1" customWidth="1"/>
  </cols>
  <sheetData>
    <row r="1" spans="1:3" ht="30" x14ac:dyDescent="0.4">
      <c r="A1" s="217" t="s">
        <v>201</v>
      </c>
      <c r="B1" s="275"/>
      <c r="C1" s="24"/>
    </row>
    <row r="2" spans="1:3" ht="30.75" thickBot="1" x14ac:dyDescent="0.45">
      <c r="A2" s="219" t="s">
        <v>83</v>
      </c>
      <c r="B2" s="221"/>
      <c r="C2" s="26"/>
    </row>
    <row r="3" spans="1:3" ht="13.5" thickBot="1" x14ac:dyDescent="0.25">
      <c r="A3" s="61"/>
      <c r="B3" s="56"/>
      <c r="C3" s="87"/>
    </row>
    <row r="4" spans="1:3" ht="26.25" x14ac:dyDescent="0.4">
      <c r="A4" s="222" t="s">
        <v>321</v>
      </c>
      <c r="B4" s="224"/>
      <c r="C4" s="11" t="s">
        <v>0</v>
      </c>
    </row>
    <row r="5" spans="1:3" ht="26.25" x14ac:dyDescent="0.4">
      <c r="A5" s="276" t="s">
        <v>99</v>
      </c>
      <c r="B5" s="277"/>
      <c r="C5" s="16"/>
    </row>
    <row r="6" spans="1:3" ht="19.5" customHeight="1" x14ac:dyDescent="0.4">
      <c r="A6" s="78"/>
      <c r="B6" s="84"/>
      <c r="C6" s="16"/>
    </row>
    <row r="7" spans="1:3" ht="12.75" customHeight="1" x14ac:dyDescent="0.2">
      <c r="A7" s="155">
        <v>1</v>
      </c>
      <c r="B7" s="86" t="s">
        <v>322</v>
      </c>
      <c r="C7" s="16"/>
    </row>
    <row r="8" spans="1:3" x14ac:dyDescent="0.2">
      <c r="A8" s="63">
        <f>A7+1</f>
        <v>2</v>
      </c>
      <c r="B8" s="76" t="s">
        <v>323</v>
      </c>
      <c r="C8" s="16"/>
    </row>
    <row r="9" spans="1:3" x14ac:dyDescent="0.2">
      <c r="A9" s="63">
        <f t="shared" ref="A9:A23" si="0">A8+1</f>
        <v>3</v>
      </c>
      <c r="B9" s="76" t="s">
        <v>324</v>
      </c>
      <c r="C9" s="16"/>
    </row>
    <row r="10" spans="1:3" x14ac:dyDescent="0.2">
      <c r="A10" s="63">
        <f t="shared" si="0"/>
        <v>4</v>
      </c>
      <c r="B10" s="76" t="s">
        <v>325</v>
      </c>
      <c r="C10" s="16"/>
    </row>
    <row r="11" spans="1:3" x14ac:dyDescent="0.2">
      <c r="A11" s="63">
        <f t="shared" si="0"/>
        <v>5</v>
      </c>
      <c r="B11" s="76" t="s">
        <v>326</v>
      </c>
      <c r="C11" s="16"/>
    </row>
    <row r="12" spans="1:3" x14ac:dyDescent="0.2">
      <c r="A12" s="63">
        <f t="shared" si="0"/>
        <v>6</v>
      </c>
      <c r="B12" s="76" t="s">
        <v>327</v>
      </c>
      <c r="C12" s="16"/>
    </row>
    <row r="13" spans="1:3" x14ac:dyDescent="0.2">
      <c r="A13" s="63">
        <f t="shared" si="0"/>
        <v>7</v>
      </c>
      <c r="B13" s="76" t="s">
        <v>328</v>
      </c>
      <c r="C13" s="16"/>
    </row>
    <row r="14" spans="1:3" x14ac:dyDescent="0.2">
      <c r="A14" s="63">
        <f t="shared" si="0"/>
        <v>8</v>
      </c>
      <c r="B14" s="76" t="s">
        <v>329</v>
      </c>
      <c r="C14" s="16"/>
    </row>
    <row r="15" spans="1:3" x14ac:dyDescent="0.2">
      <c r="A15" s="63">
        <f t="shared" si="0"/>
        <v>9</v>
      </c>
      <c r="B15" s="76" t="s">
        <v>330</v>
      </c>
      <c r="C15" s="16"/>
    </row>
    <row r="16" spans="1:3" x14ac:dyDescent="0.2">
      <c r="A16" s="63">
        <f t="shared" si="0"/>
        <v>10</v>
      </c>
      <c r="B16" s="76" t="s">
        <v>331</v>
      </c>
      <c r="C16" s="16"/>
    </row>
    <row r="17" spans="1:3" x14ac:dyDescent="0.2">
      <c r="A17" s="63">
        <f t="shared" si="0"/>
        <v>11</v>
      </c>
      <c r="B17" s="76" t="s">
        <v>332</v>
      </c>
      <c r="C17" s="16"/>
    </row>
    <row r="18" spans="1:3" x14ac:dyDescent="0.2">
      <c r="A18" s="63">
        <f t="shared" si="0"/>
        <v>12</v>
      </c>
      <c r="B18" s="76" t="s">
        <v>333</v>
      </c>
      <c r="C18" s="16"/>
    </row>
    <row r="19" spans="1:3" x14ac:dyDescent="0.2">
      <c r="A19" s="63">
        <f t="shared" si="0"/>
        <v>13</v>
      </c>
      <c r="B19" s="180" t="s">
        <v>334</v>
      </c>
      <c r="C19" s="16"/>
    </row>
    <row r="20" spans="1:3" x14ac:dyDescent="0.2">
      <c r="A20" s="63">
        <f t="shared" si="0"/>
        <v>14</v>
      </c>
      <c r="B20" s="180" t="s">
        <v>335</v>
      </c>
      <c r="C20" s="16"/>
    </row>
    <row r="21" spans="1:3" x14ac:dyDescent="0.2">
      <c r="A21" s="63">
        <f t="shared" si="0"/>
        <v>15</v>
      </c>
      <c r="B21" s="180" t="s">
        <v>336</v>
      </c>
      <c r="C21" s="16"/>
    </row>
    <row r="22" spans="1:3" x14ac:dyDescent="0.2">
      <c r="A22" s="63">
        <f>A21+1</f>
        <v>16</v>
      </c>
      <c r="B22" s="76" t="s">
        <v>337</v>
      </c>
      <c r="C22" s="16"/>
    </row>
    <row r="23" spans="1:3" x14ac:dyDescent="0.2">
      <c r="A23" s="63">
        <f t="shared" si="0"/>
        <v>17</v>
      </c>
      <c r="B23" s="76" t="s">
        <v>338</v>
      </c>
      <c r="C23" s="16"/>
    </row>
    <row r="24" spans="1:3" x14ac:dyDescent="0.2">
      <c r="A24" s="135">
        <f>A23+1</f>
        <v>18</v>
      </c>
      <c r="B24" s="76" t="s">
        <v>339</v>
      </c>
      <c r="C24" s="16"/>
    </row>
    <row r="25" spans="1:3" x14ac:dyDescent="0.2">
      <c r="A25" s="36"/>
      <c r="B25" s="84"/>
      <c r="C25" s="16"/>
    </row>
    <row r="26" spans="1:3" x14ac:dyDescent="0.2">
      <c r="A26" s="36"/>
      <c r="B26" s="84"/>
      <c r="C26" s="16"/>
    </row>
    <row r="27" spans="1:3" x14ac:dyDescent="0.2">
      <c r="A27" s="273" t="s">
        <v>340</v>
      </c>
      <c r="B27" s="274"/>
      <c r="C27" s="16"/>
    </row>
    <row r="28" spans="1:3" x14ac:dyDescent="0.2">
      <c r="A28" s="246" t="s">
        <v>109</v>
      </c>
      <c r="B28" s="274"/>
      <c r="C28" s="129">
        <f>A24*10</f>
        <v>180</v>
      </c>
    </row>
    <row r="29" spans="1:3" x14ac:dyDescent="0.2">
      <c r="A29" s="246" t="s">
        <v>341</v>
      </c>
      <c r="B29" s="274"/>
      <c r="C29" s="129">
        <f>C27/C28*3</f>
        <v>0</v>
      </c>
    </row>
    <row r="30" spans="1:3" ht="13.5" thickBot="1" x14ac:dyDescent="0.25">
      <c r="A30" s="39"/>
      <c r="B30" s="41"/>
      <c r="C30" s="26"/>
    </row>
    <row r="31" spans="1:3" x14ac:dyDescent="0.2">
      <c r="A31" s="38"/>
      <c r="B31" s="56"/>
      <c r="C31" s="22"/>
    </row>
  </sheetData>
  <mergeCells count="7">
    <mergeCell ref="A29:B29"/>
    <mergeCell ref="A1:B1"/>
    <mergeCell ref="A2:B2"/>
    <mergeCell ref="A4:B4"/>
    <mergeCell ref="A5:B5"/>
    <mergeCell ref="A27:B27"/>
    <mergeCell ref="A28:B28"/>
  </mergeCells>
  <phoneticPr fontId="0" type="noConversion"/>
  <pageMargins left="0.78740157480314965" right="0.78740157480314965" top="0.19685039370078741" bottom="0.19685039370078741" header="0.51181102362204722" footer="0"/>
  <pageSetup paperSize="9" orientation="portrait" verticalDpi="300" r:id="rId1"/>
  <headerFooter alignWithMargins="0">
    <oddFooter>&amp;RSeite &amp;P von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9</vt:i4>
      </vt:variant>
    </vt:vector>
  </HeadingPairs>
  <TitlesOfParts>
    <vt:vector size="19" baseType="lpstr">
      <vt:lpstr>Récapitulatif</vt:lpstr>
      <vt:lpstr>A Dimensions</vt:lpstr>
      <vt:lpstr>B Fonction</vt:lpstr>
      <vt:lpstr>C Mise en service</vt:lpstr>
      <vt:lpstr>D Conduits Câbles Fils</vt:lpstr>
      <vt:lpstr>E Canaux Appareils Armoire</vt:lpstr>
      <vt:lpstr>F Câblage</vt:lpstr>
      <vt:lpstr>G Raccordements</vt:lpstr>
      <vt:lpstr>H Sécurité</vt:lpstr>
      <vt:lpstr>I LOGO!</vt:lpstr>
      <vt:lpstr>'H Sécurité'!Druckbereich</vt:lpstr>
      <vt:lpstr>'A Dimensions'!Drucktitel</vt:lpstr>
      <vt:lpstr>'B Fonction'!Drucktitel</vt:lpstr>
      <vt:lpstr>'C Mise en service'!Drucktitel</vt:lpstr>
      <vt:lpstr>'D Conduits Câbles Fils'!Drucktitel</vt:lpstr>
      <vt:lpstr>'E Canaux Appareils Armoire'!Drucktitel</vt:lpstr>
      <vt:lpstr>'F Câblage'!Drucktitel</vt:lpstr>
      <vt:lpstr>'G Raccordements'!Drucktitel</vt:lpstr>
      <vt:lpstr>'I LOGO!'!Drucktitel</vt:lpstr>
    </vt:vector>
  </TitlesOfParts>
  <Company>elreko AG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Rö</dc:creator>
  <cp:lastModifiedBy>Lehmann Brigitte</cp:lastModifiedBy>
  <cp:lastPrinted>2020-03-05T10:07:27Z</cp:lastPrinted>
  <dcterms:created xsi:type="dcterms:W3CDTF">2002-09-12T14:57:43Z</dcterms:created>
  <dcterms:modified xsi:type="dcterms:W3CDTF">2020-03-05T11:44:02Z</dcterms:modified>
</cp:coreProperties>
</file>